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2767" windowWidth="28800" windowHeight="14736" activeTab="0"/>
  </bookViews>
  <sheets>
    <sheet name="Expenditure 2023 to 2024" sheetId="1" r:id="rId1"/>
    <sheet name="Budget v Actual" sheetId="2" r:id="rId2"/>
    <sheet name="Bank Rec" sheetId="3" r:id="rId3"/>
    <sheet name="Proposed Precept 2023" sheetId="4" r:id="rId4"/>
    <sheet name="Asset register" sheetId="5" r:id="rId5"/>
    <sheet name="Variances" sheetId="6" r:id="rId6"/>
  </sheets>
  <definedNames>
    <definedName name="_xlnm.Print_Area" localSheetId="4">'Asset register'!$A$1:$F$79</definedName>
    <definedName name="_xlnm.Print_Area" localSheetId="2">'Bank Rec'!$A$1:$F$40</definedName>
    <definedName name="_xlnm.Print_Area" localSheetId="1">'Budget v Actual'!$A$1:$I$50</definedName>
    <definedName name="_xlnm.Print_Area" localSheetId="0">'Expenditure 2023 to 2024'!$A$1:$K$58</definedName>
    <definedName name="_xlnm.Print_Area" localSheetId="5">'Variances'!$A$1:$I$57</definedName>
  </definedNames>
  <calcPr fullCalcOnLoad="1"/>
</workbook>
</file>

<file path=xl/sharedStrings.xml><?xml version="1.0" encoding="utf-8"?>
<sst xmlns="http://schemas.openxmlformats.org/spreadsheetml/2006/main" count="287" uniqueCount="215">
  <si>
    <t>Hickleton Parish Council</t>
  </si>
  <si>
    <t>Expenditure</t>
  </si>
  <si>
    <t>Cricket Field Rent</t>
  </si>
  <si>
    <t>Christmas Tree</t>
  </si>
  <si>
    <t>Audit Fee Internal</t>
  </si>
  <si>
    <t>Actual £'s</t>
  </si>
  <si>
    <t>Budget £'s</t>
  </si>
  <si>
    <t>£'s</t>
  </si>
  <si>
    <t>Date</t>
  </si>
  <si>
    <t>Payments</t>
  </si>
  <si>
    <t xml:space="preserve"> </t>
  </si>
  <si>
    <t>Totals</t>
  </si>
  <si>
    <t>Actual Total Expenditure to date</t>
  </si>
  <si>
    <t>June</t>
  </si>
  <si>
    <t>July</t>
  </si>
  <si>
    <t>October</t>
  </si>
  <si>
    <t>May</t>
  </si>
  <si>
    <t>November</t>
  </si>
  <si>
    <t>December</t>
  </si>
  <si>
    <t>Chq No</t>
  </si>
  <si>
    <t>Cheque Presented</t>
  </si>
  <si>
    <t>September</t>
  </si>
  <si>
    <t>January</t>
  </si>
  <si>
    <t>March</t>
  </si>
  <si>
    <t xml:space="preserve">April </t>
  </si>
  <si>
    <t>August</t>
  </si>
  <si>
    <t>Insurance Premium</t>
  </si>
  <si>
    <t>Income to Current Account to date</t>
  </si>
  <si>
    <t>Remembrance Day Wreath</t>
  </si>
  <si>
    <t>Variance £</t>
  </si>
  <si>
    <t>Prepared by</t>
  </si>
  <si>
    <t>G Wordsworth RFO</t>
  </si>
  <si>
    <t>Other</t>
  </si>
  <si>
    <t>✓</t>
  </si>
  <si>
    <t>Check</t>
  </si>
  <si>
    <t>Available to Spend</t>
  </si>
  <si>
    <t>Allocated</t>
  </si>
  <si>
    <t xml:space="preserve">Totals </t>
  </si>
  <si>
    <t>Parish Precept</t>
  </si>
  <si>
    <t>WCMG Licence</t>
  </si>
  <si>
    <t>Village Gardener</t>
  </si>
  <si>
    <t>WCMG Licence Fee</t>
  </si>
  <si>
    <t>Room Hire</t>
  </si>
  <si>
    <t xml:space="preserve"> Hickleton Parish Council </t>
  </si>
  <si>
    <t>Total</t>
  </si>
  <si>
    <t>VAT</t>
  </si>
  <si>
    <t>£</t>
  </si>
  <si>
    <t xml:space="preserve">Extraordinary Expenditure </t>
  </si>
  <si>
    <t>Claimed</t>
  </si>
  <si>
    <t>Cash Book Balance</t>
  </si>
  <si>
    <t>Tree Maintenance</t>
  </si>
  <si>
    <t>BT</t>
  </si>
  <si>
    <t>Hickleton Parish Council Asset Register</t>
  </si>
  <si>
    <t>Date aquired</t>
  </si>
  <si>
    <t>Location</t>
  </si>
  <si>
    <t>Original cost</t>
  </si>
  <si>
    <t>Total assets</t>
  </si>
  <si>
    <t>War memorial site/Edward VII Memorialsite</t>
  </si>
  <si>
    <t>Village Green War Memorial</t>
  </si>
  <si>
    <t>Stone Village Sign</t>
  </si>
  <si>
    <t>Road side at each end of village</t>
  </si>
  <si>
    <t>War Memorial Plaque</t>
  </si>
  <si>
    <t>Wooden Benches around village (3)</t>
  </si>
  <si>
    <t>Village Green</t>
  </si>
  <si>
    <t>Vliage Green</t>
  </si>
  <si>
    <t>Junction with Lidgett Lane</t>
  </si>
  <si>
    <t>Balance as at 31/3/2010</t>
  </si>
  <si>
    <t>TV</t>
  </si>
  <si>
    <t>Village Hall</t>
  </si>
  <si>
    <t>Cooker</t>
  </si>
  <si>
    <t>Lights</t>
  </si>
  <si>
    <t>Total Additions during 2011</t>
  </si>
  <si>
    <t>Balance as  at 31/3/2011</t>
  </si>
  <si>
    <t>Notice Board</t>
  </si>
  <si>
    <t>Fir Tree Close</t>
  </si>
  <si>
    <t>Total Additions during 2012</t>
  </si>
  <si>
    <t>Balance as at 31/3/2012</t>
  </si>
  <si>
    <t>Total Additions during 2012/13</t>
  </si>
  <si>
    <t>Balance as at 31/3/2013</t>
  </si>
  <si>
    <t>Total Additions during 2013/14</t>
  </si>
  <si>
    <t>Balance as at 31/3/2014</t>
  </si>
  <si>
    <t>Flag Pole</t>
  </si>
  <si>
    <t>Attached to Hall</t>
  </si>
  <si>
    <t>Christmas Tree Lights</t>
  </si>
  <si>
    <t>Total Additions during 2014/15</t>
  </si>
  <si>
    <t>Balance as at 31/3/2015</t>
  </si>
  <si>
    <t>Folding Tables</t>
  </si>
  <si>
    <t>In Village Hall</t>
  </si>
  <si>
    <t>BT Telephone Box</t>
  </si>
  <si>
    <t>Outside Village Hall</t>
  </si>
  <si>
    <t>Total Additions during 2015/16</t>
  </si>
  <si>
    <t>Balance as at 31/3/2016</t>
  </si>
  <si>
    <t>Stiga Estate 309H Ride on Mower + Rear Roller</t>
  </si>
  <si>
    <t xml:space="preserve">31/5/2016 located at Football Field </t>
  </si>
  <si>
    <t>Balance as at 31/3/2017</t>
  </si>
  <si>
    <t>Total Additions during 2017/18</t>
  </si>
  <si>
    <t>Balance as at 31/3/2018</t>
  </si>
  <si>
    <t>Prepared by  G Wordsworth RFO</t>
  </si>
  <si>
    <t xml:space="preserve">Current Account balance as per statements </t>
  </si>
  <si>
    <t>CASH BOOK</t>
  </si>
  <si>
    <t>Add Reciepts in the year</t>
  </si>
  <si>
    <t>Less paymemnts in the year</t>
  </si>
  <si>
    <t xml:space="preserve">The net balances reconcile to the receipts and payments account for the  year </t>
  </si>
  <si>
    <t>HICKLETON PARISH COUNCIL</t>
  </si>
  <si>
    <t>Explanation of Variances</t>
  </si>
  <si>
    <t>Section 2</t>
  </si>
  <si>
    <t xml:space="preserve">Variance </t>
  </si>
  <si>
    <t>Variance</t>
  </si>
  <si>
    <t>%</t>
  </si>
  <si>
    <t>Detailed explanation of varaince</t>
  </si>
  <si>
    <t>Box 2</t>
  </si>
  <si>
    <t>Precept or Rates and Levies</t>
  </si>
  <si>
    <t>Total other reciepts</t>
  </si>
  <si>
    <t xml:space="preserve">Box 4 </t>
  </si>
  <si>
    <t>Staff Costs</t>
  </si>
  <si>
    <t xml:space="preserve">Box 5 </t>
  </si>
  <si>
    <t>Loan Interest/capital repayments</t>
  </si>
  <si>
    <t>Box 6</t>
  </si>
  <si>
    <t>Other Payments</t>
  </si>
  <si>
    <t>Box 9</t>
  </si>
  <si>
    <t xml:space="preserve">Total fixed assets &amp; long term investments </t>
  </si>
  <si>
    <t>and assets</t>
  </si>
  <si>
    <t xml:space="preserve">Box 10 </t>
  </si>
  <si>
    <t>Total Borrowings</t>
  </si>
  <si>
    <t>Explanation of high reserves</t>
  </si>
  <si>
    <t>Council Web Page</t>
  </si>
  <si>
    <t>Dell Computer and Software</t>
  </si>
  <si>
    <t>Held by RFO</t>
  </si>
  <si>
    <t>Capital Expenditure /Projects</t>
  </si>
  <si>
    <t>Childrens Christmas Party Donation</t>
  </si>
  <si>
    <t>YLCA Subscriptions</t>
  </si>
  <si>
    <t>Total Additions during 2018/19</t>
  </si>
  <si>
    <t>Balance as at 31/3/2019</t>
  </si>
  <si>
    <t>Current account b/f</t>
  </si>
  <si>
    <t>as follows</t>
  </si>
  <si>
    <t>Balance as at 31/3/2020</t>
  </si>
  <si>
    <t>2019/20</t>
  </si>
  <si>
    <t>Total Additions during 2019/20</t>
  </si>
  <si>
    <t>…..</t>
  </si>
  <si>
    <t>Tree Maintenance and Surveys</t>
  </si>
  <si>
    <t xml:space="preserve">Web Site Annual Fee </t>
  </si>
  <si>
    <t>Total Additions during 2020/21</t>
  </si>
  <si>
    <t>Filing Cabinet</t>
  </si>
  <si>
    <t>Balance as at 31/3/21</t>
  </si>
  <si>
    <t>outstanding</t>
  </si>
  <si>
    <t>Box 3</t>
  </si>
  <si>
    <t>2020/21</t>
  </si>
  <si>
    <t>Increase in precept payment of 7% made this year</t>
  </si>
  <si>
    <t>insurance payments received of £990 to cover accident</t>
  </si>
  <si>
    <t>Reduced VAT repayment over last year</t>
  </si>
  <si>
    <t>Cost of gardener reduced this year by £2421 following</t>
  </si>
  <si>
    <t>high spend last year.</t>
  </si>
  <si>
    <t xml:space="preserve">Tree Specialist cost increased this year due to having to </t>
  </si>
  <si>
    <t>two treees as part of planning application £348</t>
  </si>
  <si>
    <t>repair cost incurred road accidents</t>
  </si>
  <si>
    <t>Repair costs increased this year as a result of motor</t>
  </si>
  <si>
    <t>accidents danmaging council property £1290</t>
  </si>
  <si>
    <t xml:space="preserve">Increased Web page costs due to upgrade to system </t>
  </si>
  <si>
    <t>B/F</t>
  </si>
  <si>
    <t>a1</t>
  </si>
  <si>
    <t>Halifax estate WCMG Rent</t>
  </si>
  <si>
    <t>Defribulator</t>
  </si>
  <si>
    <t>Attachec to Club House</t>
  </si>
  <si>
    <t>Total addittions during 2021/22</t>
  </si>
  <si>
    <t>Balance as at 31/3/2022</t>
  </si>
  <si>
    <t>Bank Charges</t>
  </si>
  <si>
    <t>DD</t>
  </si>
  <si>
    <t>Bank charges</t>
  </si>
  <si>
    <t>YLCA Subs</t>
  </si>
  <si>
    <t>Christmas Party for Children</t>
  </si>
  <si>
    <t>Internal audit Fee</t>
  </si>
  <si>
    <t>Open Spaces</t>
  </si>
  <si>
    <t xml:space="preserve"> Projected Parish Precept / Budget 2023/24</t>
  </si>
  <si>
    <t>Notes</t>
  </si>
  <si>
    <t>based ob buildings transferred to VHMC plus removal of cover for stone pillars at cross roads</t>
  </si>
  <si>
    <t>based on changes made by Virgin this year</t>
  </si>
  <si>
    <t>allows for 5% inflation</t>
  </si>
  <si>
    <t>allows for 6 meetings per year</t>
  </si>
  <si>
    <t>new trees at crossroads if planning permission granted</t>
  </si>
  <si>
    <t>allows for 10% inflation</t>
  </si>
  <si>
    <t>to include war memorial refurb</t>
  </si>
  <si>
    <t xml:space="preserve"> Bank Balance March 2023 projected </t>
  </si>
  <si>
    <t>Current bank balance £4,398</t>
  </si>
  <si>
    <t>allows for 10% inflation in line with min wage</t>
  </si>
  <si>
    <t>Expected Bank Balance March 2024</t>
  </si>
  <si>
    <t>represents approx 30% spend</t>
  </si>
  <si>
    <t>represents a 5.8% increase in precept</t>
  </si>
  <si>
    <t>Gardener 12/4 cut</t>
  </si>
  <si>
    <t>DMBC Precept</t>
  </si>
  <si>
    <t>Garener 26/4 Cut</t>
  </si>
  <si>
    <t>Net Wise Training</t>
  </si>
  <si>
    <t>G Wordsworth Bunting Coronation</t>
  </si>
  <si>
    <t>Garenener 9/5 Cut</t>
  </si>
  <si>
    <t xml:space="preserve"> Receipts and Payments to 31st March 2024</t>
  </si>
  <si>
    <t>Domain Name Licence</t>
  </si>
  <si>
    <t>Capital expenditure/War memorial refurb</t>
  </si>
  <si>
    <t xml:space="preserve">   February</t>
  </si>
  <si>
    <t>Gardener cut 23/5</t>
  </si>
  <si>
    <t>Garfitt &amp;Co</t>
  </si>
  <si>
    <t>Virgin</t>
  </si>
  <si>
    <t>Gardener 6/6 cut</t>
  </si>
  <si>
    <t>Gardener 16/6 cut</t>
  </si>
  <si>
    <t>Gardener Cut 5/7</t>
  </si>
  <si>
    <t>Opening Balance 1st April 2023</t>
  </si>
  <si>
    <t>Bank Reconcilliation 12/7/2023</t>
  </si>
  <si>
    <t>VAT refund</t>
  </si>
  <si>
    <t>Gardener 20/7 cut</t>
  </si>
  <si>
    <t>Halifax estate Cricket Ground rent</t>
  </si>
  <si>
    <t>Bt</t>
  </si>
  <si>
    <t>Gardener 9/8 cut</t>
  </si>
  <si>
    <t>Gallager Insurance premium</t>
  </si>
  <si>
    <t>Gardener 25/8 cut</t>
  </si>
  <si>
    <t>Gardener 9/9 cut</t>
  </si>
  <si>
    <t>Closing balanace as per reciepts and payments account as at 13/9/23</t>
  </si>
  <si>
    <t>Net balances as at 13/9/23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</si>
</sst>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/m/yy;@"/>
    <numFmt numFmtId="167" formatCode="mmm\-yyyy"/>
    <numFmt numFmtId="168" formatCode="dd/mm/yy;@"/>
    <numFmt numFmtId="169" formatCode="dd/mm/yyyy;@"/>
    <numFmt numFmtId="170" formatCode="[$-809]d\ mmmm\ yyyy;@"/>
    <numFmt numFmtId="171" formatCode="#,##0.00_ ;\-#,##0.00\ "/>
    <numFmt numFmtId="172" formatCode="0.0"/>
    <numFmt numFmtId="173" formatCode="0.000"/>
    <numFmt numFmtId="174" formatCode="&quot;£&quot;#,##0.00;[Red]&quot;£&quot;#,##0.00"/>
    <numFmt numFmtId="175" formatCode="[$-809]dddd\,\ d\ mmmm\ yy"/>
    <numFmt numFmtId="176" formatCode="_-* #,##0.0_-;\-* #,##0.0_-;_-* &quot;-&quot;??_-;_-@_-"/>
    <numFmt numFmtId="177" formatCode="#,##0.0"/>
  </numFmts>
  <fonts count="5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9"/>
      <color indexed="10"/>
      <name val="Wingdings 2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14"/>
      <name val="Arial"/>
      <family val="0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14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sz val="11"/>
      <color indexed="62"/>
      <name val="Book Antiqua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b/>
      <sz val="18"/>
      <color indexed="62"/>
      <name val="Lucida Sans"/>
      <family val="2"/>
    </font>
    <font>
      <b/>
      <sz val="11"/>
      <color indexed="8"/>
      <name val="Book Antiqua"/>
      <family val="2"/>
    </font>
    <font>
      <sz val="11"/>
      <color indexed="10"/>
      <name val="Book Antiqua"/>
      <family val="2"/>
    </font>
    <font>
      <sz val="10"/>
      <color indexed="10"/>
      <name val="Zapf Dingbats"/>
      <family val="0"/>
    </font>
    <font>
      <sz val="12"/>
      <color indexed="8"/>
      <name val="Calibri"/>
      <family val="2"/>
    </font>
    <font>
      <b/>
      <sz val="12"/>
      <color indexed="8"/>
      <name val="Book Antiqua"/>
      <family val="2"/>
    </font>
    <font>
      <b/>
      <sz val="16"/>
      <color indexed="8"/>
      <name val="Book Antiqua"/>
      <family val="0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9C0006"/>
      <name val="Book Antiqua"/>
      <family val="2"/>
    </font>
    <font>
      <b/>
      <sz val="11"/>
      <color rgb="FFFA7D00"/>
      <name val="Book Antiqua"/>
      <family val="2"/>
    </font>
    <font>
      <b/>
      <sz val="11"/>
      <color theme="0"/>
      <name val="Book Antiqua"/>
      <family val="2"/>
    </font>
    <font>
      <i/>
      <sz val="11"/>
      <color rgb="FF7F7F7F"/>
      <name val="Book Antiqua"/>
      <family val="2"/>
    </font>
    <font>
      <sz val="11"/>
      <color rgb="FF0061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1"/>
      <color rgb="FF3F3F76"/>
      <name val="Book Antiqua"/>
      <family val="2"/>
    </font>
    <font>
      <sz val="11"/>
      <color rgb="FFFA7D00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b/>
      <sz val="18"/>
      <color theme="3"/>
      <name val="Lucida Sans"/>
      <family val="2"/>
    </font>
    <font>
      <b/>
      <sz val="11"/>
      <color theme="1"/>
      <name val="Book Antiqua"/>
      <family val="2"/>
    </font>
    <font>
      <sz val="11"/>
      <color rgb="FFFF0000"/>
      <name val="Book Antiqua"/>
      <family val="2"/>
    </font>
    <font>
      <sz val="10"/>
      <color rgb="FFFF0000"/>
      <name val="Zapf Dingbats"/>
      <family val="0"/>
    </font>
    <font>
      <sz val="12"/>
      <color rgb="FF000000"/>
      <name val="Calibri"/>
      <family val="2"/>
    </font>
    <font>
      <b/>
      <sz val="12"/>
      <color theme="1"/>
      <name val="Book Antiqua"/>
      <family val="2"/>
    </font>
    <font>
      <b/>
      <sz val="16"/>
      <color theme="1"/>
      <name val="Book Antiqu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43" fontId="2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17" fontId="0" fillId="0" borderId="0" xfId="0" applyNumberFormat="1" applyAlignment="1">
      <alignment horizontal="left" vertical="center" wrapText="1" indent="1"/>
    </xf>
    <xf numFmtId="43" fontId="2" fillId="0" borderId="0" xfId="42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 vertical="center" wrapText="1"/>
    </xf>
    <xf numFmtId="174" fontId="2" fillId="0" borderId="0" xfId="0" applyNumberFormat="1" applyFont="1" applyAlignment="1">
      <alignment horizontal="right" vertical="center" wrapText="1"/>
    </xf>
    <xf numFmtId="174" fontId="4" fillId="0" borderId="0" xfId="0" applyNumberFormat="1" applyFont="1" applyAlignment="1">
      <alignment horizontal="right" vertical="center" wrapText="1"/>
    </xf>
    <xf numFmtId="174" fontId="0" fillId="0" borderId="0" xfId="0" applyNumberFormat="1" applyFont="1" applyAlignment="1">
      <alignment horizontal="right" vertical="center" wrapText="1"/>
    </xf>
    <xf numFmtId="174" fontId="2" fillId="0" borderId="0" xfId="0" applyNumberFormat="1" applyFont="1" applyBorder="1" applyAlignment="1">
      <alignment horizontal="right" vertical="center" wrapText="1"/>
    </xf>
    <xf numFmtId="174" fontId="2" fillId="0" borderId="0" xfId="0" applyNumberFormat="1" applyFont="1" applyAlignment="1">
      <alignment horizontal="left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174" fontId="0" fillId="0" borderId="0" xfId="0" applyNumberForma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174" fontId="0" fillId="0" borderId="0" xfId="0" applyNumberFormat="1" applyAlignment="1">
      <alignment horizontal="right" vertical="center"/>
    </xf>
    <xf numFmtId="2" fontId="13" fillId="0" borderId="0" xfId="0" applyNumberFormat="1" applyFont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66" fontId="0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 indent="5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center" wrapText="1"/>
    </xf>
    <xf numFmtId="174" fontId="54" fillId="0" borderId="0" xfId="0" applyNumberFormat="1" applyFont="1" applyAlignment="1">
      <alignment/>
    </xf>
    <xf numFmtId="174" fontId="54" fillId="0" borderId="0" xfId="0" applyNumberFormat="1" applyFont="1" applyAlignment="1">
      <alignment horizontal="center" vertical="center" wrapText="1"/>
    </xf>
    <xf numFmtId="174" fontId="54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13" xfId="0" applyNumberFormat="1" applyBorder="1" applyAlignment="1">
      <alignment horizontal="right" vertical="center" wrapText="1"/>
    </xf>
    <xf numFmtId="169" fontId="0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4" fontId="0" fillId="32" borderId="0" xfId="0" applyNumberFormat="1" applyFill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right" vertical="center" wrapText="1"/>
    </xf>
    <xf numFmtId="4" fontId="0" fillId="0" borderId="0" xfId="0" applyNumberFormat="1" applyFont="1" applyAlignment="1">
      <alignment/>
    </xf>
    <xf numFmtId="14" fontId="2" fillId="0" borderId="0" xfId="0" applyNumberFormat="1" applyFont="1" applyBorder="1" applyAlignment="1">
      <alignment horizontal="left" vertical="center" wrapText="1" inden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55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2" fontId="55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4" fontId="2" fillId="0" borderId="13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9" fontId="0" fillId="0" borderId="16" xfId="59" applyFont="1" applyBorder="1" applyAlignment="1">
      <alignment horizontal="center"/>
    </xf>
    <xf numFmtId="9" fontId="0" fillId="0" borderId="15" xfId="59" applyFont="1" applyBorder="1" applyAlignment="1">
      <alignment/>
    </xf>
    <xf numFmtId="9" fontId="0" fillId="0" borderId="19" xfId="59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4" fontId="2" fillId="0" borderId="11" xfId="0" applyNumberFormat="1" applyFont="1" applyBorder="1" applyAlignment="1">
      <alignment horizontal="center"/>
    </xf>
    <xf numFmtId="0" fontId="54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2" fontId="0" fillId="0" borderId="0" xfId="59" applyNumberFormat="1" applyFont="1" applyAlignment="1">
      <alignment/>
    </xf>
    <xf numFmtId="2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4" fontId="0" fillId="32" borderId="0" xfId="0" applyNumberFormat="1" applyFont="1" applyFill="1" applyAlignment="1">
      <alignment/>
    </xf>
    <xf numFmtId="6" fontId="0" fillId="0" borderId="17" xfId="0" applyNumberFormat="1" applyBorder="1" applyAlignment="1">
      <alignment/>
    </xf>
    <xf numFmtId="0" fontId="2" fillId="0" borderId="0" xfId="0" applyFont="1" applyAlignment="1">
      <alignment horizontal="center"/>
    </xf>
    <xf numFmtId="174" fontId="54" fillId="0" borderId="0" xfId="0" applyNumberFormat="1" applyFont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174" fontId="54" fillId="0" borderId="0" xfId="0" applyNumberFormat="1" applyFont="1" applyAlignment="1">
      <alignment vertical="center" wrapText="1"/>
    </xf>
    <xf numFmtId="174" fontId="4" fillId="0" borderId="0" xfId="0" applyNumberFormat="1" applyFont="1" applyAlignment="1">
      <alignment horizontal="left" vertical="center"/>
    </xf>
    <xf numFmtId="174" fontId="54" fillId="0" borderId="0" xfId="0" applyNumberFormat="1" applyFont="1" applyAlignment="1">
      <alignment horizontal="left" vertical="center"/>
    </xf>
    <xf numFmtId="0" fontId="54" fillId="0" borderId="0" xfId="0" applyFont="1" applyAlignment="1">
      <alignment/>
    </xf>
    <xf numFmtId="174" fontId="54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174" fontId="54" fillId="0" borderId="0" xfId="0" applyNumberFormat="1" applyFont="1" applyAlignment="1">
      <alignment vertical="center"/>
    </xf>
    <xf numFmtId="174" fontId="54" fillId="0" borderId="0" xfId="0" applyNumberFormat="1" applyFont="1" applyAlignment="1">
      <alignment horizontal="left" indent="1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43" fontId="2" fillId="0" borderId="0" xfId="42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43" fontId="3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0" applyNumberFormat="1" applyFont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19050</xdr:rowOff>
    </xdr:from>
    <xdr:to>
      <xdr:col>8</xdr:col>
      <xdr:colOff>47625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191625" y="52578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39</xdr:row>
      <xdr:rowOff>76200</xdr:rowOff>
    </xdr:from>
    <xdr:to>
      <xdr:col>7</xdr:col>
      <xdr:colOff>352425</xdr:colOff>
      <xdr:row>39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5448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38</xdr:row>
      <xdr:rowOff>95250</xdr:rowOff>
    </xdr:from>
    <xdr:to>
      <xdr:col>8</xdr:col>
      <xdr:colOff>19050</xdr:colOff>
      <xdr:row>39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533400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104775</xdr:rowOff>
    </xdr:from>
    <xdr:to>
      <xdr:col>8</xdr:col>
      <xdr:colOff>209550</xdr:colOff>
      <xdr:row>39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5343525"/>
          <a:ext cx="20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95250</xdr:rowOff>
    </xdr:from>
    <xdr:to>
      <xdr:col>8</xdr:col>
      <xdr:colOff>209550</xdr:colOff>
      <xdr:row>38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191625" y="5200650"/>
          <a:ext cx="2095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38100</xdr:rowOff>
    </xdr:from>
    <xdr:to>
      <xdr:col>8</xdr:col>
      <xdr:colOff>228600</xdr:colOff>
      <xdr:row>40</xdr:row>
      <xdr:rowOff>85725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5543550"/>
          <a:ext cx="22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39</xdr:row>
      <xdr:rowOff>95250</xdr:rowOff>
    </xdr:from>
    <xdr:to>
      <xdr:col>8</xdr:col>
      <xdr:colOff>19050</xdr:colOff>
      <xdr:row>40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546735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40</xdr:row>
      <xdr:rowOff>95250</xdr:rowOff>
    </xdr:from>
    <xdr:to>
      <xdr:col>8</xdr:col>
      <xdr:colOff>19050</xdr:colOff>
      <xdr:row>41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560070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42</xdr:row>
      <xdr:rowOff>95250</xdr:rowOff>
    </xdr:from>
    <xdr:to>
      <xdr:col>8</xdr:col>
      <xdr:colOff>19050</xdr:colOff>
      <xdr:row>43</xdr:row>
      <xdr:rowOff>19050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586740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43</xdr:row>
      <xdr:rowOff>95250</xdr:rowOff>
    </xdr:from>
    <xdr:to>
      <xdr:col>8</xdr:col>
      <xdr:colOff>19050</xdr:colOff>
      <xdr:row>44</xdr:row>
      <xdr:rowOff>19050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600075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35</xdr:row>
      <xdr:rowOff>95250</xdr:rowOff>
    </xdr:from>
    <xdr:to>
      <xdr:col>8</xdr:col>
      <xdr:colOff>19050</xdr:colOff>
      <xdr:row>36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493395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36</xdr:row>
      <xdr:rowOff>95250</xdr:rowOff>
    </xdr:from>
    <xdr:to>
      <xdr:col>8</xdr:col>
      <xdr:colOff>19050</xdr:colOff>
      <xdr:row>37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91600" y="5067300"/>
          <a:ext cx="219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29</xdr:row>
      <xdr:rowOff>85725</xdr:rowOff>
    </xdr:from>
    <xdr:to>
      <xdr:col>13</xdr:col>
      <xdr:colOff>123825</xdr:colOff>
      <xdr:row>29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4124325"/>
          <a:ext cx="342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2">
      <selection activeCell="B26" sqref="B26"/>
    </sheetView>
  </sheetViews>
  <sheetFormatPr defaultColWidth="9.140625" defaultRowHeight="20.25" customHeight="1"/>
  <cols>
    <col min="1" max="1" width="13.00390625" style="1" customWidth="1"/>
    <col min="2" max="2" width="29.28125" style="1" customWidth="1"/>
    <col min="3" max="3" width="12.00390625" style="1" customWidth="1"/>
    <col min="4" max="4" width="11.28125" style="1" customWidth="1"/>
    <col min="5" max="5" width="39.7109375" style="1" customWidth="1"/>
    <col min="6" max="6" width="13.00390625" style="1" customWidth="1"/>
    <col min="7" max="7" width="9.140625" style="1" customWidth="1"/>
    <col min="8" max="8" width="10.421875" style="1" customWidth="1"/>
    <col min="9" max="16384" width="9.140625" style="1" customWidth="1"/>
  </cols>
  <sheetData>
    <row r="1" spans="1:8" ht="10.5" customHeight="1">
      <c r="A1" s="177">
        <v>0</v>
      </c>
      <c r="B1" s="177"/>
      <c r="C1" s="177"/>
      <c r="D1" s="177"/>
      <c r="E1" s="177"/>
      <c r="F1" s="177"/>
      <c r="G1" s="14"/>
      <c r="H1" s="174" t="s">
        <v>20</v>
      </c>
    </row>
    <row r="2" spans="1:8" ht="10.5" customHeight="1">
      <c r="A2" s="177" t="s">
        <v>193</v>
      </c>
      <c r="B2" s="177"/>
      <c r="C2" s="177"/>
      <c r="D2" s="177"/>
      <c r="E2" s="177"/>
      <c r="F2" s="177"/>
      <c r="G2" s="14"/>
      <c r="H2" s="174"/>
    </row>
    <row r="3" spans="1:8" ht="17.25" customHeight="1">
      <c r="A3" s="177" t="s">
        <v>10</v>
      </c>
      <c r="B3" s="177"/>
      <c r="C3" s="177"/>
      <c r="D3" s="177"/>
      <c r="E3" s="177"/>
      <c r="F3" s="177"/>
      <c r="G3" s="177"/>
      <c r="H3" s="174"/>
    </row>
    <row r="4" spans="1:9" ht="17.25" customHeight="1">
      <c r="A4" s="4"/>
      <c r="B4" s="4"/>
      <c r="C4" s="4"/>
      <c r="D4" s="4"/>
      <c r="E4" s="4"/>
      <c r="F4" s="4" t="s">
        <v>44</v>
      </c>
      <c r="G4" s="4"/>
      <c r="H4" s="174"/>
      <c r="I4" s="1" t="s">
        <v>45</v>
      </c>
    </row>
    <row r="5" spans="1:9" ht="10.5" customHeight="1">
      <c r="A5" s="9" t="s">
        <v>8</v>
      </c>
      <c r="B5" s="9" t="s">
        <v>138</v>
      </c>
      <c r="C5" s="9" t="s">
        <v>7</v>
      </c>
      <c r="D5" s="9" t="s">
        <v>8</v>
      </c>
      <c r="E5" s="9" t="s">
        <v>9</v>
      </c>
      <c r="F5" s="9" t="s">
        <v>7</v>
      </c>
      <c r="G5" s="9" t="s">
        <v>19</v>
      </c>
      <c r="H5" s="175"/>
      <c r="I5" s="1" t="s">
        <v>46</v>
      </c>
    </row>
    <row r="6" spans="1:9" ht="10.5" customHeight="1">
      <c r="A6" s="144">
        <v>45017</v>
      </c>
      <c r="B6" s="145" t="s">
        <v>133</v>
      </c>
      <c r="C6" s="147">
        <v>4028</v>
      </c>
      <c r="D6" s="43">
        <v>45028</v>
      </c>
      <c r="E6" s="146" t="s">
        <v>187</v>
      </c>
      <c r="F6" s="147">
        <v>120</v>
      </c>
      <c r="G6" s="18" t="s">
        <v>51</v>
      </c>
      <c r="H6" s="35" t="s">
        <v>33</v>
      </c>
      <c r="I6" s="97"/>
    </row>
    <row r="7" spans="1:11" ht="10.5" customHeight="1">
      <c r="A7" s="86">
        <v>45030</v>
      </c>
      <c r="B7" s="40" t="s">
        <v>188</v>
      </c>
      <c r="C7" s="82">
        <v>3650</v>
      </c>
      <c r="D7" s="87">
        <v>45028</v>
      </c>
      <c r="E7" s="67" t="s">
        <v>168</v>
      </c>
      <c r="F7" s="98">
        <v>131</v>
      </c>
      <c r="G7" s="90" t="s">
        <v>51</v>
      </c>
      <c r="H7" s="35" t="s">
        <v>33</v>
      </c>
      <c r="I7" s="82"/>
      <c r="K7" s="35" t="s">
        <v>33</v>
      </c>
    </row>
    <row r="8" spans="1:11" ht="10.5" customHeight="1">
      <c r="A8" s="85">
        <v>45114</v>
      </c>
      <c r="B8" s="68" t="s">
        <v>205</v>
      </c>
      <c r="C8" s="59">
        <v>164</v>
      </c>
      <c r="D8" s="45">
        <v>45042</v>
      </c>
      <c r="E8" s="67" t="s">
        <v>165</v>
      </c>
      <c r="F8" s="98">
        <v>7.1</v>
      </c>
      <c r="G8" s="90" t="s">
        <v>166</v>
      </c>
      <c r="H8" s="35" t="s">
        <v>33</v>
      </c>
      <c r="I8" s="82"/>
      <c r="K8" s="35"/>
    </row>
    <row r="9" spans="1:11" ht="10.5" customHeight="1">
      <c r="A9" s="45"/>
      <c r="B9" s="68"/>
      <c r="C9" s="98"/>
      <c r="D9" s="45">
        <v>45048</v>
      </c>
      <c r="E9" s="67" t="s">
        <v>189</v>
      </c>
      <c r="F9" s="98">
        <v>120</v>
      </c>
      <c r="G9" s="90" t="s">
        <v>51</v>
      </c>
      <c r="H9" s="35" t="s">
        <v>33</v>
      </c>
      <c r="I9" s="82"/>
      <c r="K9" s="35"/>
    </row>
    <row r="10" spans="1:11" ht="10.5" customHeight="1">
      <c r="A10" s="48"/>
      <c r="B10" s="68"/>
      <c r="C10" s="98"/>
      <c r="D10" s="87">
        <v>45048</v>
      </c>
      <c r="E10" s="67" t="s">
        <v>190</v>
      </c>
      <c r="F10" s="98">
        <v>504</v>
      </c>
      <c r="G10" s="90" t="s">
        <v>51</v>
      </c>
      <c r="H10" s="35" t="s">
        <v>33</v>
      </c>
      <c r="I10" s="82">
        <v>84</v>
      </c>
      <c r="K10" s="35"/>
    </row>
    <row r="11" spans="1:11" ht="10.5" customHeight="1">
      <c r="A11" s="48"/>
      <c r="B11" s="68"/>
      <c r="C11" s="98"/>
      <c r="D11" s="45">
        <v>45055</v>
      </c>
      <c r="E11" s="67" t="s">
        <v>191</v>
      </c>
      <c r="F11" s="98">
        <v>14.98</v>
      </c>
      <c r="G11" s="90" t="s">
        <v>51</v>
      </c>
      <c r="H11" s="35" t="s">
        <v>33</v>
      </c>
      <c r="I11" s="82"/>
      <c r="K11" s="35"/>
    </row>
    <row r="12" spans="1:11" ht="10.5" customHeight="1">
      <c r="A12" s="155"/>
      <c r="B12" s="68"/>
      <c r="C12" s="47"/>
      <c r="D12" s="45">
        <v>45061</v>
      </c>
      <c r="E12" s="67" t="s">
        <v>160</v>
      </c>
      <c r="F12" s="98">
        <v>80</v>
      </c>
      <c r="G12" s="90" t="s">
        <v>51</v>
      </c>
      <c r="H12" s="35" t="s">
        <v>33</v>
      </c>
      <c r="I12" s="82"/>
      <c r="K12" s="35"/>
    </row>
    <row r="13" spans="1:11" ht="10.5" customHeight="1">
      <c r="A13" s="155"/>
      <c r="B13" s="68"/>
      <c r="C13" s="47"/>
      <c r="D13" s="87">
        <v>45061</v>
      </c>
      <c r="E13" s="67" t="s">
        <v>192</v>
      </c>
      <c r="F13" s="98">
        <v>120</v>
      </c>
      <c r="G13" s="90" t="s">
        <v>51</v>
      </c>
      <c r="H13" s="35" t="s">
        <v>33</v>
      </c>
      <c r="I13" s="82"/>
      <c r="K13" s="35"/>
    </row>
    <row r="14" spans="1:11" ht="10.5" customHeight="1">
      <c r="A14" s="48"/>
      <c r="B14" s="68"/>
      <c r="C14" s="47"/>
      <c r="D14" s="45">
        <v>45069</v>
      </c>
      <c r="E14" s="67" t="s">
        <v>197</v>
      </c>
      <c r="F14" s="98">
        <v>212</v>
      </c>
      <c r="G14" s="90" t="s">
        <v>51</v>
      </c>
      <c r="H14" s="35" t="s">
        <v>33</v>
      </c>
      <c r="I14" s="82"/>
      <c r="K14" s="35"/>
    </row>
    <row r="15" spans="1:11" ht="10.5" customHeight="1">
      <c r="A15" s="48"/>
      <c r="B15" s="68"/>
      <c r="C15" s="47"/>
      <c r="D15" s="45">
        <v>45069</v>
      </c>
      <c r="E15" s="67" t="s">
        <v>198</v>
      </c>
      <c r="F15" s="98">
        <v>210</v>
      </c>
      <c r="G15" s="90" t="s">
        <v>51</v>
      </c>
      <c r="H15" s="35" t="s">
        <v>33</v>
      </c>
      <c r="I15" s="82">
        <v>35</v>
      </c>
      <c r="K15" s="35"/>
    </row>
    <row r="16" spans="1:11" ht="10.5" customHeight="1">
      <c r="A16" s="48"/>
      <c r="B16" s="68"/>
      <c r="C16" s="47"/>
      <c r="D16" s="45">
        <v>45077</v>
      </c>
      <c r="E16" s="67" t="s">
        <v>199</v>
      </c>
      <c r="F16" s="98">
        <v>7.4</v>
      </c>
      <c r="G16" s="90" t="s">
        <v>166</v>
      </c>
      <c r="H16" s="35" t="s">
        <v>33</v>
      </c>
      <c r="I16" s="82"/>
      <c r="K16" s="35"/>
    </row>
    <row r="17" spans="1:11" ht="10.5" customHeight="1">
      <c r="A17" s="48"/>
      <c r="B17" s="46"/>
      <c r="C17" s="46"/>
      <c r="D17" s="45">
        <v>45083</v>
      </c>
      <c r="E17" s="67" t="s">
        <v>200</v>
      </c>
      <c r="F17" s="98">
        <v>120</v>
      </c>
      <c r="G17" s="90" t="s">
        <v>51</v>
      </c>
      <c r="H17" s="35" t="s">
        <v>33</v>
      </c>
      <c r="I17" s="93"/>
      <c r="K17" s="35"/>
    </row>
    <row r="18" spans="1:11" ht="10.5" customHeight="1">
      <c r="A18" s="48"/>
      <c r="B18" s="46"/>
      <c r="C18" s="47"/>
      <c r="D18" s="45">
        <v>45093</v>
      </c>
      <c r="E18" s="67" t="s">
        <v>201</v>
      </c>
      <c r="F18" s="98">
        <v>120</v>
      </c>
      <c r="G18" s="90" t="s">
        <v>51</v>
      </c>
      <c r="H18" s="35" t="s">
        <v>33</v>
      </c>
      <c r="I18" s="82"/>
      <c r="K18" s="35"/>
    </row>
    <row r="19" spans="1:11" ht="10.5" customHeight="1">
      <c r="A19" s="61"/>
      <c r="B19" s="52"/>
      <c r="C19" s="57"/>
      <c r="D19" s="45">
        <v>45104</v>
      </c>
      <c r="E19" s="67" t="s">
        <v>199</v>
      </c>
      <c r="F19" s="98">
        <v>8.6</v>
      </c>
      <c r="G19" s="90" t="s">
        <v>166</v>
      </c>
      <c r="H19" s="35" t="s">
        <v>33</v>
      </c>
      <c r="I19" s="82"/>
      <c r="K19" s="35"/>
    </row>
    <row r="20" spans="1:11" ht="10.5" customHeight="1">
      <c r="A20" s="61"/>
      <c r="B20" s="52"/>
      <c r="C20" s="57"/>
      <c r="D20" s="45">
        <v>45112</v>
      </c>
      <c r="E20" s="67" t="s">
        <v>202</v>
      </c>
      <c r="F20" s="98">
        <v>120</v>
      </c>
      <c r="G20" s="90" t="s">
        <v>51</v>
      </c>
      <c r="H20" s="35" t="s">
        <v>33</v>
      </c>
      <c r="I20" s="82"/>
      <c r="K20" s="35"/>
    </row>
    <row r="21" spans="1:11" ht="10.5" customHeight="1">
      <c r="A21" s="61"/>
      <c r="B21" s="52"/>
      <c r="C21" s="57"/>
      <c r="D21" s="87">
        <v>45134</v>
      </c>
      <c r="E21" s="67" t="s">
        <v>165</v>
      </c>
      <c r="F21" s="98">
        <v>7.4</v>
      </c>
      <c r="G21" s="90" t="s">
        <v>51</v>
      </c>
      <c r="H21" s="35" t="s">
        <v>33</v>
      </c>
      <c r="I21" s="93"/>
      <c r="K21" s="35"/>
    </row>
    <row r="22" spans="1:11" ht="10.5" customHeight="1">
      <c r="A22" s="61"/>
      <c r="B22" s="52"/>
      <c r="C22" s="57"/>
      <c r="D22" s="87">
        <v>45138</v>
      </c>
      <c r="E22" s="67" t="s">
        <v>206</v>
      </c>
      <c r="F22" s="98">
        <v>120</v>
      </c>
      <c r="G22" s="90" t="s">
        <v>51</v>
      </c>
      <c r="H22" s="35" t="s">
        <v>33</v>
      </c>
      <c r="I22" s="35"/>
      <c r="K22" s="35"/>
    </row>
    <row r="23" spans="1:11" ht="10.5" customHeight="1">
      <c r="A23" s="61"/>
      <c r="B23" s="52"/>
      <c r="C23" s="57"/>
      <c r="D23" s="45">
        <v>45155</v>
      </c>
      <c r="E23" s="67" t="s">
        <v>207</v>
      </c>
      <c r="F23" s="98">
        <v>110</v>
      </c>
      <c r="G23" s="90" t="s">
        <v>208</v>
      </c>
      <c r="H23" s="35" t="s">
        <v>33</v>
      </c>
      <c r="I23" s="35"/>
      <c r="K23" s="35"/>
    </row>
    <row r="24" spans="1:11" ht="10.5" customHeight="1">
      <c r="A24" s="61"/>
      <c r="B24" s="52"/>
      <c r="C24" s="57"/>
      <c r="D24" s="45">
        <v>45155</v>
      </c>
      <c r="E24" s="67" t="s">
        <v>209</v>
      </c>
      <c r="F24" s="98">
        <v>120</v>
      </c>
      <c r="G24" s="90" t="s">
        <v>51</v>
      </c>
      <c r="H24" s="35" t="s">
        <v>33</v>
      </c>
      <c r="I24" s="82"/>
      <c r="K24" s="35"/>
    </row>
    <row r="25" spans="1:11" ht="10.5" customHeight="1">
      <c r="A25" s="61"/>
      <c r="B25" s="52"/>
      <c r="C25" s="57"/>
      <c r="D25" s="45">
        <v>45155</v>
      </c>
      <c r="E25" s="67" t="s">
        <v>210</v>
      </c>
      <c r="F25" s="156">
        <v>547.3</v>
      </c>
      <c r="G25" s="90" t="s">
        <v>51</v>
      </c>
      <c r="H25" s="35" t="s">
        <v>33</v>
      </c>
      <c r="I25" s="82"/>
      <c r="K25" s="35"/>
    </row>
    <row r="26" spans="1:11" ht="10.5" customHeight="1">
      <c r="A26" s="61"/>
      <c r="B26" s="52"/>
      <c r="C26" s="57"/>
      <c r="D26" s="45">
        <v>45168</v>
      </c>
      <c r="E26" s="67" t="s">
        <v>165</v>
      </c>
      <c r="F26" s="98">
        <v>7.4</v>
      </c>
      <c r="G26" s="90" t="s">
        <v>208</v>
      </c>
      <c r="H26" s="35" t="s">
        <v>33</v>
      </c>
      <c r="I26" s="82"/>
      <c r="K26" s="35"/>
    </row>
    <row r="27" spans="1:11" ht="10.5" customHeight="1">
      <c r="A27" s="61"/>
      <c r="B27" s="52"/>
      <c r="C27" s="57"/>
      <c r="D27" s="87">
        <v>45173</v>
      </c>
      <c r="E27" s="67" t="s">
        <v>211</v>
      </c>
      <c r="F27" s="98">
        <v>180</v>
      </c>
      <c r="G27" s="90" t="s">
        <v>51</v>
      </c>
      <c r="H27" s="35" t="s">
        <v>33</v>
      </c>
      <c r="I27" s="35"/>
      <c r="K27" s="35"/>
    </row>
    <row r="28" spans="1:11" ht="10.5" customHeight="1">
      <c r="A28" s="61"/>
      <c r="B28" s="52"/>
      <c r="C28" s="57"/>
      <c r="D28" s="87">
        <v>45196</v>
      </c>
      <c r="E28" s="67" t="s">
        <v>165</v>
      </c>
      <c r="F28" s="98">
        <v>7.7</v>
      </c>
      <c r="G28" s="90"/>
      <c r="H28" s="35"/>
      <c r="I28" s="82"/>
      <c r="J28" s="35"/>
      <c r="K28" s="35"/>
    </row>
    <row r="29" spans="1:11" ht="10.5" customHeight="1">
      <c r="A29" s="61"/>
      <c r="B29" s="52"/>
      <c r="C29" s="57"/>
      <c r="D29" s="87">
        <v>45181</v>
      </c>
      <c r="E29" s="67" t="s">
        <v>212</v>
      </c>
      <c r="F29" s="98">
        <v>180</v>
      </c>
      <c r="G29" s="90"/>
      <c r="H29" s="35"/>
      <c r="I29" s="82"/>
      <c r="K29" s="35"/>
    </row>
    <row r="30" spans="1:14" ht="10.5" customHeight="1">
      <c r="A30" s="61"/>
      <c r="B30" s="52"/>
      <c r="C30" s="57"/>
      <c r="D30" s="143"/>
      <c r="E30" s="2"/>
      <c r="F30" s="82"/>
      <c r="G30" s="90"/>
      <c r="H30" s="35"/>
      <c r="I30" s="97"/>
      <c r="K30" s="35"/>
      <c r="N30" s="35"/>
    </row>
    <row r="31" spans="1:11" ht="10.5" customHeight="1">
      <c r="A31" s="61"/>
      <c r="B31" s="52"/>
      <c r="C31" s="57"/>
      <c r="D31" s="143"/>
      <c r="E31" s="2"/>
      <c r="F31" s="82"/>
      <c r="G31" s="90"/>
      <c r="H31" s="35"/>
      <c r="I31" s="97"/>
      <c r="K31" s="35"/>
    </row>
    <row r="32" spans="1:11" ht="10.5" customHeight="1">
      <c r="A32" s="61"/>
      <c r="B32" s="52"/>
      <c r="C32" s="57"/>
      <c r="D32" s="87"/>
      <c r="E32" s="67"/>
      <c r="F32" s="98"/>
      <c r="G32" s="90"/>
      <c r="H32" s="35"/>
      <c r="I32" s="82"/>
      <c r="K32" s="35"/>
    </row>
    <row r="33" spans="1:11" ht="10.5" customHeight="1">
      <c r="A33" s="61"/>
      <c r="B33" s="52"/>
      <c r="C33" s="57"/>
      <c r="D33" s="87"/>
      <c r="E33" s="67"/>
      <c r="F33" s="98"/>
      <c r="G33" s="90"/>
      <c r="H33" s="35"/>
      <c r="I33" s="82"/>
      <c r="K33" s="35"/>
    </row>
    <row r="34" spans="1:9" ht="10.5" customHeight="1">
      <c r="A34" s="53"/>
      <c r="B34" s="52"/>
      <c r="C34" s="57"/>
      <c r="D34" s="45"/>
      <c r="E34" s="67"/>
      <c r="F34" s="98"/>
      <c r="G34" s="90"/>
      <c r="H34" s="35"/>
      <c r="I34" s="82"/>
    </row>
    <row r="35" spans="1:9" ht="10.5" customHeight="1">
      <c r="A35" s="53"/>
      <c r="B35" s="52"/>
      <c r="C35" s="57"/>
      <c r="D35" s="45"/>
      <c r="E35" s="67"/>
      <c r="F35" s="98"/>
      <c r="G35" s="90"/>
      <c r="H35" s="35"/>
      <c r="I35" s="82"/>
    </row>
    <row r="36" spans="1:9" ht="10.5" customHeight="1">
      <c r="A36" s="60"/>
      <c r="B36" s="62"/>
      <c r="C36" s="57"/>
      <c r="D36" s="45"/>
      <c r="E36" s="67"/>
      <c r="F36" s="98"/>
      <c r="G36" s="90"/>
      <c r="H36" s="35"/>
      <c r="I36" s="82"/>
    </row>
    <row r="37" spans="1:9" ht="10.5" customHeight="1">
      <c r="A37" s="60"/>
      <c r="B37" s="62"/>
      <c r="C37" s="57"/>
      <c r="D37" s="45"/>
      <c r="E37" s="67"/>
      <c r="F37" s="98"/>
      <c r="G37" s="90"/>
      <c r="H37" s="35"/>
      <c r="I37" s="83"/>
    </row>
    <row r="38" spans="1:9" ht="10.5" customHeight="1">
      <c r="A38" s="60"/>
      <c r="B38" s="62"/>
      <c r="C38" s="57"/>
      <c r="D38" s="45"/>
      <c r="E38" s="67"/>
      <c r="F38" s="98"/>
      <c r="G38" s="90"/>
      <c r="H38" s="35"/>
      <c r="I38" s="83"/>
    </row>
    <row r="39" spans="1:9" ht="10.5" customHeight="1">
      <c r="A39" s="60"/>
      <c r="B39" s="52"/>
      <c r="C39" s="57"/>
      <c r="D39" s="45"/>
      <c r="E39" s="67"/>
      <c r="F39" s="98"/>
      <c r="G39" s="90"/>
      <c r="H39" s="35"/>
      <c r="I39" s="83"/>
    </row>
    <row r="40" spans="1:9" ht="10.5" customHeight="1">
      <c r="A40" s="60"/>
      <c r="B40" s="52"/>
      <c r="C40" s="57"/>
      <c r="D40" s="45"/>
      <c r="E40" s="67"/>
      <c r="F40" s="98"/>
      <c r="G40" s="90"/>
      <c r="H40" s="35"/>
      <c r="I40" s="83"/>
    </row>
    <row r="41" spans="1:9" ht="10.5" customHeight="1">
      <c r="A41" s="60"/>
      <c r="B41" s="52"/>
      <c r="C41" s="57"/>
      <c r="D41" s="45"/>
      <c r="E41" s="67"/>
      <c r="F41" s="98"/>
      <c r="G41" s="90"/>
      <c r="H41" s="35"/>
      <c r="I41" s="83"/>
    </row>
    <row r="42" spans="1:9" ht="10.5" customHeight="1">
      <c r="A42" s="60"/>
      <c r="B42" s="52"/>
      <c r="C42" s="57"/>
      <c r="D42" s="85"/>
      <c r="E42" s="25"/>
      <c r="F42" s="59"/>
      <c r="G42" s="49"/>
      <c r="H42" s="35"/>
      <c r="I42" s="82"/>
    </row>
    <row r="43" spans="1:9" ht="10.5" customHeight="1">
      <c r="A43" s="60"/>
      <c r="B43" s="52"/>
      <c r="C43" s="57"/>
      <c r="D43" s="85"/>
      <c r="E43" s="25"/>
      <c r="F43" s="59"/>
      <c r="G43" s="49"/>
      <c r="H43" s="58"/>
      <c r="I43" s="82"/>
    </row>
    <row r="44" spans="1:9" ht="10.5" customHeight="1">
      <c r="A44" s="60"/>
      <c r="B44" s="52"/>
      <c r="C44" s="57"/>
      <c r="D44" s="85"/>
      <c r="E44" s="25"/>
      <c r="F44" s="59"/>
      <c r="G44" s="49"/>
      <c r="H44" s="35"/>
      <c r="I44" s="81"/>
    </row>
    <row r="45" spans="1:8" ht="10.5" customHeight="1">
      <c r="A45" s="60"/>
      <c r="B45" s="52"/>
      <c r="C45" s="57"/>
      <c r="D45" s="61"/>
      <c r="E45" s="25"/>
      <c r="F45" s="59"/>
      <c r="G45" s="49"/>
      <c r="H45" s="58"/>
    </row>
    <row r="46" spans="1:8" ht="10.5" customHeight="1">
      <c r="A46" s="60"/>
      <c r="B46" s="52"/>
      <c r="C46" s="57"/>
      <c r="D46" s="61"/>
      <c r="E46" s="25"/>
      <c r="F46" s="59"/>
      <c r="G46" s="49"/>
      <c r="H46" s="58"/>
    </row>
    <row r="47" spans="1:8" ht="10.5" customHeight="1">
      <c r="A47" s="60"/>
      <c r="B47" s="52"/>
      <c r="C47" s="57"/>
      <c r="D47" s="61"/>
      <c r="E47" s="52"/>
      <c r="F47" s="59"/>
      <c r="G47" s="49"/>
      <c r="H47" s="58"/>
    </row>
    <row r="48" spans="1:8" ht="10.5" customHeight="1">
      <c r="A48" s="60"/>
      <c r="B48" s="52"/>
      <c r="C48" s="57"/>
      <c r="D48" s="61"/>
      <c r="E48" s="52"/>
      <c r="F48" s="59"/>
      <c r="G48" s="49"/>
      <c r="H48" s="58"/>
    </row>
    <row r="49" spans="1:8" ht="10.5" customHeight="1">
      <c r="A49" s="60"/>
      <c r="B49" s="52"/>
      <c r="C49" s="57"/>
      <c r="D49" s="61"/>
      <c r="E49" s="52"/>
      <c r="F49" s="59"/>
      <c r="G49" s="49"/>
      <c r="H49" s="58"/>
    </row>
    <row r="50" spans="1:8" ht="10.5" customHeight="1">
      <c r="A50" s="63"/>
      <c r="B50" s="64"/>
      <c r="C50" s="57"/>
      <c r="D50" s="65"/>
      <c r="E50" s="52"/>
      <c r="F50" s="59" t="s">
        <v>10</v>
      </c>
      <c r="G50" s="49"/>
      <c r="H50" s="49"/>
    </row>
    <row r="51" spans="1:9" ht="10.5" customHeight="1">
      <c r="A51" s="181" t="s">
        <v>27</v>
      </c>
      <c r="B51" s="181"/>
      <c r="C51" s="148">
        <f>SUM(C7:C50)</f>
        <v>3814</v>
      </c>
      <c r="D51" s="178" t="s">
        <v>12</v>
      </c>
      <c r="E51" s="178"/>
      <c r="F51" s="148">
        <f>SUM(F6:F50)</f>
        <v>3174.8799999999997</v>
      </c>
      <c r="G51" s="49"/>
      <c r="H51" s="50"/>
      <c r="I51" s="84">
        <f>SUM(I6:I50)</f>
        <v>119</v>
      </c>
    </row>
    <row r="52" spans="1:9" ht="10.5" customHeight="1">
      <c r="A52" s="66"/>
      <c r="B52" s="44"/>
      <c r="C52" s="51"/>
      <c r="D52" s="16"/>
      <c r="E52" s="20"/>
      <c r="F52" s="150"/>
      <c r="G52" s="49"/>
      <c r="H52" s="92" t="s">
        <v>158</v>
      </c>
      <c r="I52" s="97"/>
    </row>
    <row r="53" spans="1:9" ht="10.5" customHeight="1">
      <c r="A53" s="99">
        <v>45182</v>
      </c>
      <c r="B53" s="44"/>
      <c r="C53" s="51"/>
      <c r="D53" s="21"/>
      <c r="E53" s="16"/>
      <c r="F53" s="150"/>
      <c r="G53" s="49"/>
      <c r="H53" s="92" t="s">
        <v>48</v>
      </c>
      <c r="I53" s="82"/>
    </row>
    <row r="54" spans="1:9" ht="10.5" customHeight="1">
      <c r="A54" s="25" t="s">
        <v>10</v>
      </c>
      <c r="B54" s="53"/>
      <c r="C54" s="54"/>
      <c r="D54" s="179" t="s">
        <v>49</v>
      </c>
      <c r="E54" s="179"/>
      <c r="F54" s="150">
        <f>+(C57-F51)</f>
        <v>4667.120000000001</v>
      </c>
      <c r="G54" s="53"/>
      <c r="H54" s="94" t="s">
        <v>144</v>
      </c>
      <c r="I54" s="82"/>
    </row>
    <row r="55" spans="1:8" ht="10.5" customHeight="1">
      <c r="A55" s="5" t="s">
        <v>30</v>
      </c>
      <c r="B55" s="6" t="s">
        <v>31</v>
      </c>
      <c r="C55" s="56"/>
      <c r="D55" s="180"/>
      <c r="E55" s="180"/>
      <c r="F55" s="149"/>
      <c r="G55" s="53"/>
      <c r="H55" s="95"/>
    </row>
    <row r="56" spans="1:8" ht="10.5" customHeight="1">
      <c r="A56" s="5"/>
      <c r="B56" s="6"/>
      <c r="C56" s="57"/>
      <c r="D56" s="176"/>
      <c r="E56" s="176"/>
      <c r="F56" s="151"/>
      <c r="G56" s="53"/>
      <c r="H56" s="53"/>
    </row>
    <row r="57" spans="1:8" ht="10.5" customHeight="1">
      <c r="A57" s="5"/>
      <c r="C57" s="149">
        <f>SUM(C6:C50)</f>
        <v>7842</v>
      </c>
      <c r="D57" s="7"/>
      <c r="E57" s="7"/>
      <c r="F57" s="149">
        <f>+(F51+F54)</f>
        <v>7842</v>
      </c>
      <c r="G57" s="53"/>
      <c r="H57" s="53"/>
    </row>
    <row r="58" spans="1:8" ht="10.5" customHeight="1">
      <c r="A58" s="53"/>
      <c r="B58" s="10" t="s">
        <v>34</v>
      </c>
      <c r="C58" s="57">
        <f>+(C57-F57)</f>
        <v>0</v>
      </c>
      <c r="D58" s="55"/>
      <c r="E58" s="11"/>
      <c r="F58" s="57"/>
      <c r="G58" s="53"/>
      <c r="H58" s="53"/>
    </row>
    <row r="59" spans="1:8" ht="10.5" customHeight="1">
      <c r="A59" s="53"/>
      <c r="B59" s="10"/>
      <c r="C59" s="55"/>
      <c r="D59" s="22"/>
      <c r="E59" s="55"/>
      <c r="F59" s="23"/>
      <c r="G59" s="53"/>
      <c r="H59" s="53"/>
    </row>
    <row r="60" spans="2:6" ht="20.25" customHeight="1">
      <c r="B60" s="2"/>
      <c r="C60" s="3"/>
      <c r="D60" s="22"/>
      <c r="E60" s="3"/>
      <c r="F60" s="56"/>
    </row>
    <row r="61" spans="4:6" ht="20.25" customHeight="1">
      <c r="D61" s="79"/>
      <c r="F61" s="56"/>
    </row>
    <row r="62" ht="20.25" customHeight="1">
      <c r="D62" s="78"/>
    </row>
  </sheetData>
  <sheetProtection/>
  <mergeCells count="9">
    <mergeCell ref="H1:H5"/>
    <mergeCell ref="D56:E56"/>
    <mergeCell ref="A1:F1"/>
    <mergeCell ref="A2:F2"/>
    <mergeCell ref="D51:E51"/>
    <mergeCell ref="D54:E54"/>
    <mergeCell ref="A3:G3"/>
    <mergeCell ref="D55:E55"/>
    <mergeCell ref="A51:B51"/>
  </mergeCells>
  <printOptions horizontalCentered="1"/>
  <pageMargins left="0.28" right="0.35000000000000003" top="0.2" bottom="0.28" header="0.24000000000000002" footer="0.24000000000000002"/>
  <pageSetup fitToHeight="1" fitToWidth="1" horizontalDpi="300" verticalDpi="300" orientation="landscape" paperSize="9" scale="87" r:id="rId2"/>
  <headerFooter alignWithMargins="0">
    <oddFooter>&amp;LAccounts Balance at:-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22">
      <selection activeCell="C38" sqref="C38"/>
    </sheetView>
  </sheetViews>
  <sheetFormatPr defaultColWidth="9.140625" defaultRowHeight="20.25" customHeight="1"/>
  <cols>
    <col min="1" max="1" width="36.28125" style="1" customWidth="1"/>
    <col min="2" max="6" width="20.7109375" style="1" customWidth="1"/>
    <col min="7" max="8" width="9.140625" style="1" customWidth="1"/>
    <col min="9" max="9" width="10.421875" style="1" customWidth="1"/>
    <col min="10" max="16384" width="9.140625" style="1" customWidth="1"/>
  </cols>
  <sheetData>
    <row r="1" spans="1:256" ht="20.25" customHeight="1">
      <c r="A1" s="182" t="s">
        <v>0</v>
      </c>
      <c r="B1" s="182"/>
      <c r="C1" s="182"/>
      <c r="D1" s="182"/>
      <c r="E1" s="182"/>
      <c r="F1" s="4"/>
      <c r="G1" s="4"/>
      <c r="H1" s="4"/>
      <c r="I1" s="4"/>
      <c r="IV1" s="1" t="s">
        <v>159</v>
      </c>
    </row>
    <row r="2" spans="1:9" ht="20.25" customHeight="1">
      <c r="A2" s="177">
        <v>4</v>
      </c>
      <c r="B2" s="177"/>
      <c r="C2" s="177"/>
      <c r="D2" s="177"/>
      <c r="E2" s="177"/>
      <c r="F2" s="4"/>
      <c r="G2" s="4"/>
      <c r="H2" s="4"/>
      <c r="I2" s="4"/>
    </row>
    <row r="3" spans="1:9" ht="17.25" customHeight="1">
      <c r="A3" s="177"/>
      <c r="B3" s="177"/>
      <c r="C3" s="177"/>
      <c r="D3" s="177"/>
      <c r="E3" s="177"/>
      <c r="F3" s="4"/>
      <c r="G3" s="4"/>
      <c r="H3" s="4"/>
      <c r="I3" s="4"/>
    </row>
    <row r="4" spans="1:9" ht="20.25" customHeight="1">
      <c r="A4" s="4"/>
      <c r="B4" s="4"/>
      <c r="C4" s="5" t="s">
        <v>5</v>
      </c>
      <c r="D4" s="5"/>
      <c r="E4" s="5" t="s">
        <v>6</v>
      </c>
      <c r="F4" s="4" t="s">
        <v>29</v>
      </c>
      <c r="G4" s="4"/>
      <c r="H4" s="4"/>
      <c r="I4" s="4"/>
    </row>
    <row r="5" spans="1:9" ht="20.25" customHeight="1">
      <c r="A5" s="5" t="s">
        <v>1</v>
      </c>
      <c r="B5" s="5"/>
      <c r="C5" s="5"/>
      <c r="D5" s="5"/>
      <c r="E5" s="7"/>
      <c r="F5" s="5"/>
      <c r="G5" s="5"/>
      <c r="H5" s="5"/>
      <c r="I5" s="5"/>
    </row>
    <row r="6" spans="1:9" ht="15" customHeight="1">
      <c r="A6" s="2" t="s">
        <v>167</v>
      </c>
      <c r="B6" s="26"/>
      <c r="C6" s="26">
        <f>7.1+7.4+8.6+7.4+7.4+7.7</f>
        <v>45.6</v>
      </c>
      <c r="D6" s="27"/>
      <c r="E6" s="26">
        <v>100</v>
      </c>
      <c r="F6" s="28">
        <f>+(E6-C6)</f>
        <v>54.4</v>
      </c>
      <c r="G6" s="5"/>
      <c r="H6" s="5"/>
      <c r="I6" s="5"/>
    </row>
    <row r="7" spans="1:9" ht="15" customHeight="1">
      <c r="A7" s="2" t="s">
        <v>26</v>
      </c>
      <c r="B7" s="26"/>
      <c r="C7" s="26">
        <v>547.3</v>
      </c>
      <c r="D7" s="29"/>
      <c r="E7" s="26">
        <v>800</v>
      </c>
      <c r="F7" s="28">
        <f aca="true" t="shared" si="0" ref="F7:F20">+(E7-C7)</f>
        <v>252.70000000000005</v>
      </c>
      <c r="G7" s="5"/>
      <c r="H7" s="5"/>
      <c r="I7" s="5"/>
    </row>
    <row r="8" spans="1:9" ht="15" customHeight="1">
      <c r="A8" s="2" t="s">
        <v>2</v>
      </c>
      <c r="B8" s="26"/>
      <c r="C8" s="26">
        <v>110</v>
      </c>
      <c r="D8" s="27"/>
      <c r="E8" s="26">
        <v>100</v>
      </c>
      <c r="F8" s="28">
        <f t="shared" si="0"/>
        <v>-10</v>
      </c>
      <c r="G8" s="5"/>
      <c r="H8" s="5"/>
      <c r="I8" s="5"/>
    </row>
    <row r="9" spans="1:9" ht="15" customHeight="1">
      <c r="A9" s="2" t="s">
        <v>41</v>
      </c>
      <c r="B9" s="26"/>
      <c r="C9" s="26">
        <v>80</v>
      </c>
      <c r="D9" s="27"/>
      <c r="E9" s="26">
        <v>75</v>
      </c>
      <c r="F9" s="28">
        <f t="shared" si="0"/>
        <v>-5</v>
      </c>
      <c r="G9" s="5"/>
      <c r="H9" s="5"/>
      <c r="I9" s="5"/>
    </row>
    <row r="10" spans="1:9" ht="15" customHeight="1">
      <c r="A10" s="2" t="s">
        <v>169</v>
      </c>
      <c r="B10" s="26"/>
      <c r="C10" s="26"/>
      <c r="D10" s="27"/>
      <c r="E10" s="26">
        <v>200</v>
      </c>
      <c r="F10" s="28">
        <f t="shared" si="0"/>
        <v>200</v>
      </c>
      <c r="G10" s="5"/>
      <c r="H10" s="5"/>
      <c r="I10" s="5"/>
    </row>
    <row r="11" spans="1:9" ht="15" customHeight="1">
      <c r="A11" s="2" t="s">
        <v>168</v>
      </c>
      <c r="B11" s="26"/>
      <c r="C11" s="26">
        <v>131</v>
      </c>
      <c r="D11" s="27"/>
      <c r="E11" s="26">
        <v>135</v>
      </c>
      <c r="F11" s="28">
        <f>+(E11-C11)</f>
        <v>4</v>
      </c>
      <c r="G11" s="5"/>
      <c r="H11" s="5"/>
      <c r="I11" s="5"/>
    </row>
    <row r="12" spans="1:9" ht="15" customHeight="1">
      <c r="A12" s="2" t="s">
        <v>3</v>
      </c>
      <c r="B12" s="26"/>
      <c r="C12" s="26"/>
      <c r="D12" s="27"/>
      <c r="E12" s="26">
        <v>340</v>
      </c>
      <c r="F12" s="28">
        <f t="shared" si="0"/>
        <v>340</v>
      </c>
      <c r="G12" s="5"/>
      <c r="H12" s="5"/>
      <c r="I12" s="5"/>
    </row>
    <row r="13" spans="1:9" ht="12.75">
      <c r="A13" s="2" t="s">
        <v>170</v>
      </c>
      <c r="B13" s="26"/>
      <c r="C13" s="26">
        <v>210</v>
      </c>
      <c r="D13" s="27"/>
      <c r="E13" s="26">
        <v>225</v>
      </c>
      <c r="F13" s="28">
        <f t="shared" si="0"/>
        <v>15</v>
      </c>
      <c r="G13" s="5"/>
      <c r="H13" s="5"/>
      <c r="I13" s="5"/>
    </row>
    <row r="14" spans="1:9" ht="15" customHeight="1">
      <c r="A14" s="2" t="s">
        <v>42</v>
      </c>
      <c r="B14" s="26"/>
      <c r="C14" s="26"/>
      <c r="D14" s="27"/>
      <c r="E14" s="26">
        <v>120</v>
      </c>
      <c r="F14" s="28">
        <f t="shared" si="0"/>
        <v>120</v>
      </c>
      <c r="G14" s="5"/>
      <c r="H14" s="5"/>
      <c r="I14" s="5"/>
    </row>
    <row r="15" spans="1:9" ht="15" customHeight="1">
      <c r="A15" s="2" t="s">
        <v>28</v>
      </c>
      <c r="B15" s="26"/>
      <c r="C15" s="26"/>
      <c r="D15" s="27"/>
      <c r="E15" s="26">
        <v>30</v>
      </c>
      <c r="F15" s="28">
        <f t="shared" si="0"/>
        <v>30</v>
      </c>
      <c r="G15" s="5"/>
      <c r="H15" s="5"/>
      <c r="I15" s="5"/>
    </row>
    <row r="16" spans="1:9" ht="15" customHeight="1">
      <c r="A16" s="2"/>
      <c r="B16" s="26"/>
      <c r="C16" s="26"/>
      <c r="D16" s="27"/>
      <c r="E16" s="26"/>
      <c r="F16" s="28">
        <f t="shared" si="0"/>
        <v>0</v>
      </c>
      <c r="G16" s="5"/>
      <c r="H16" s="5"/>
      <c r="I16" s="5"/>
    </row>
    <row r="17" spans="1:9" ht="15" customHeight="1">
      <c r="A17" s="2"/>
      <c r="B17" s="26"/>
      <c r="C17" s="26"/>
      <c r="D17" s="27"/>
      <c r="E17" s="26"/>
      <c r="F17" s="28">
        <f t="shared" si="0"/>
        <v>0</v>
      </c>
      <c r="G17" s="5"/>
      <c r="H17" s="5"/>
      <c r="I17" s="5"/>
    </row>
    <row r="18" spans="1:9" ht="15" customHeight="1">
      <c r="A18" s="2"/>
      <c r="B18" s="26"/>
      <c r="C18" s="26"/>
      <c r="D18" s="41"/>
      <c r="E18" s="26"/>
      <c r="F18" s="28">
        <f t="shared" si="0"/>
        <v>0</v>
      </c>
      <c r="G18" s="5"/>
      <c r="H18" s="5"/>
      <c r="I18" s="5"/>
    </row>
    <row r="19" spans="1:9" ht="15" customHeight="1">
      <c r="A19" s="2"/>
      <c r="B19" s="26"/>
      <c r="C19" s="26"/>
      <c r="D19" s="27"/>
      <c r="E19" s="26"/>
      <c r="F19" s="28">
        <f t="shared" si="0"/>
        <v>0</v>
      </c>
      <c r="G19" s="5"/>
      <c r="H19" s="5"/>
      <c r="I19" s="5"/>
    </row>
    <row r="20" spans="1:9" ht="15" customHeight="1">
      <c r="A20" s="2" t="s">
        <v>32</v>
      </c>
      <c r="B20" s="26"/>
      <c r="C20" s="27">
        <v>14.98</v>
      </c>
      <c r="D20" s="27"/>
      <c r="E20" s="26"/>
      <c r="F20" s="28">
        <f t="shared" si="0"/>
        <v>-14.98</v>
      </c>
      <c r="G20" s="185"/>
      <c r="H20" s="185"/>
      <c r="I20" s="185"/>
    </row>
    <row r="21" spans="1:10" ht="15" customHeight="1">
      <c r="A21" s="6" t="s">
        <v>171</v>
      </c>
      <c r="B21" s="26"/>
      <c r="C21" s="27">
        <f>SUM(B22:B33)</f>
        <v>1532</v>
      </c>
      <c r="D21" s="27"/>
      <c r="E21" s="27">
        <v>5000</v>
      </c>
      <c r="F21" s="28">
        <f>+(E21-C21)</f>
        <v>3468</v>
      </c>
      <c r="G21" s="184"/>
      <c r="H21" s="184"/>
      <c r="I21" s="184"/>
      <c r="J21" s="34"/>
    </row>
    <row r="22" spans="1:10" ht="15" customHeight="1">
      <c r="A22" s="12" t="s">
        <v>24</v>
      </c>
      <c r="B22" s="97">
        <v>240</v>
      </c>
      <c r="C22" s="30"/>
      <c r="D22" s="26"/>
      <c r="E22" s="27"/>
      <c r="F22" s="28"/>
      <c r="G22" s="183"/>
      <c r="H22" s="183"/>
      <c r="I22" s="183"/>
      <c r="J22" s="34"/>
    </row>
    <row r="23" spans="1:9" ht="15" customHeight="1">
      <c r="A23" s="13" t="s">
        <v>16</v>
      </c>
      <c r="B23" s="97">
        <v>332</v>
      </c>
      <c r="C23" s="30"/>
      <c r="D23" s="26"/>
      <c r="E23" s="27"/>
      <c r="F23" s="28"/>
      <c r="I23" s="17"/>
    </row>
    <row r="24" spans="1:6" ht="15" customHeight="1">
      <c r="A24" s="12" t="s">
        <v>13</v>
      </c>
      <c r="B24" s="97">
        <v>240</v>
      </c>
      <c r="C24" s="30"/>
      <c r="D24" s="26"/>
      <c r="E24" s="27"/>
      <c r="F24" s="28"/>
    </row>
    <row r="25" spans="1:6" ht="15" customHeight="1">
      <c r="A25" s="13" t="s">
        <v>14</v>
      </c>
      <c r="B25" s="97">
        <v>240</v>
      </c>
      <c r="C25" s="30"/>
      <c r="D25" s="26"/>
      <c r="E25" s="27"/>
      <c r="F25" s="28"/>
    </row>
    <row r="26" spans="1:6" ht="15" customHeight="1">
      <c r="A26" s="12" t="s">
        <v>25</v>
      </c>
      <c r="B26" s="97">
        <v>300</v>
      </c>
      <c r="C26" s="30"/>
      <c r="D26" s="26"/>
      <c r="E26" s="27"/>
      <c r="F26" s="28"/>
    </row>
    <row r="27" spans="1:6" ht="15" customHeight="1">
      <c r="A27" s="13" t="s">
        <v>21</v>
      </c>
      <c r="B27" s="97">
        <v>180</v>
      </c>
      <c r="C27" s="30"/>
      <c r="D27" s="26"/>
      <c r="E27" s="27"/>
      <c r="F27" s="28"/>
    </row>
    <row r="28" spans="1:6" ht="15" customHeight="1">
      <c r="A28" s="12" t="s">
        <v>15</v>
      </c>
      <c r="B28" s="97"/>
      <c r="C28" s="30"/>
      <c r="D28" s="26"/>
      <c r="E28" s="27"/>
      <c r="F28" s="28"/>
    </row>
    <row r="29" spans="1:6" ht="15" customHeight="1">
      <c r="A29" s="13" t="s">
        <v>17</v>
      </c>
      <c r="B29" s="97"/>
      <c r="C29" s="30"/>
      <c r="D29" s="26"/>
      <c r="E29" s="27"/>
      <c r="F29" s="28"/>
    </row>
    <row r="30" spans="1:6" ht="15" customHeight="1">
      <c r="A30" s="12" t="s">
        <v>18</v>
      </c>
      <c r="B30" s="97"/>
      <c r="C30" s="30"/>
      <c r="D30" s="26"/>
      <c r="E30" s="27"/>
      <c r="F30" s="28"/>
    </row>
    <row r="31" spans="1:6" ht="15" customHeight="1">
      <c r="A31" s="13" t="s">
        <v>22</v>
      </c>
      <c r="B31" s="97"/>
      <c r="C31" s="30"/>
      <c r="D31" s="26"/>
      <c r="E31" s="27"/>
      <c r="F31" s="28"/>
    </row>
    <row r="32" spans="1:6" ht="15" customHeight="1">
      <c r="A32" s="40" t="s">
        <v>196</v>
      </c>
      <c r="B32" s="97"/>
      <c r="C32" s="30"/>
      <c r="D32" s="26"/>
      <c r="E32" s="27"/>
      <c r="F32" s="28"/>
    </row>
    <row r="33" spans="1:6" ht="15" customHeight="1">
      <c r="A33" s="13" t="s">
        <v>23</v>
      </c>
      <c r="B33" s="97"/>
      <c r="C33" s="30"/>
      <c r="D33" s="26"/>
      <c r="E33" s="27"/>
      <c r="F33" s="28"/>
    </row>
    <row r="34" spans="1:6" ht="15" customHeight="1">
      <c r="A34" s="13"/>
      <c r="B34" s="26"/>
      <c r="C34" s="30"/>
      <c r="D34" s="26"/>
      <c r="E34" s="27"/>
      <c r="F34" s="28"/>
    </row>
    <row r="35" spans="1:6" ht="15" customHeight="1">
      <c r="A35" s="40" t="s">
        <v>50</v>
      </c>
      <c r="B35" s="26"/>
      <c r="C35" s="30"/>
      <c r="D35" s="27"/>
      <c r="E35" s="27">
        <v>750</v>
      </c>
      <c r="F35" s="27">
        <f aca="true" t="shared" si="1" ref="F35:F40">+(E35-C35)</f>
        <v>750</v>
      </c>
    </row>
    <row r="36" spans="1:6" ht="15" customHeight="1">
      <c r="A36" s="25" t="s">
        <v>125</v>
      </c>
      <c r="B36" s="26"/>
      <c r="C36" s="30">
        <v>396</v>
      </c>
      <c r="D36" s="27"/>
      <c r="E36" s="27">
        <v>400</v>
      </c>
      <c r="F36" s="27">
        <f t="shared" si="1"/>
        <v>4</v>
      </c>
    </row>
    <row r="37" spans="1:6" ht="15" customHeight="1">
      <c r="A37" s="68" t="s">
        <v>195</v>
      </c>
      <c r="B37" s="26"/>
      <c r="C37" s="27"/>
      <c r="D37" s="27"/>
      <c r="E37" s="27">
        <v>500</v>
      </c>
      <c r="F37" s="27">
        <f t="shared" si="1"/>
        <v>500</v>
      </c>
    </row>
    <row r="38" spans="1:6" ht="15" customHeight="1">
      <c r="A38" s="2" t="s">
        <v>194</v>
      </c>
      <c r="B38" s="26"/>
      <c r="C38" s="26">
        <v>108</v>
      </c>
      <c r="D38" s="30"/>
      <c r="E38" s="27"/>
      <c r="F38" s="27">
        <f t="shared" si="1"/>
        <v>-108</v>
      </c>
    </row>
    <row r="39" spans="2:6" ht="15" customHeight="1">
      <c r="B39" s="26"/>
      <c r="C39" s="26"/>
      <c r="D39" s="30"/>
      <c r="E39" s="27"/>
      <c r="F39" s="28">
        <f t="shared" si="1"/>
        <v>0</v>
      </c>
    </row>
    <row r="40" spans="1:6" ht="15" customHeight="1">
      <c r="A40" s="12"/>
      <c r="B40" s="26"/>
      <c r="C40" s="30"/>
      <c r="D40" s="30"/>
      <c r="E40" s="27"/>
      <c r="F40" s="28">
        <f t="shared" si="1"/>
        <v>0</v>
      </c>
    </row>
    <row r="41" spans="1:6" ht="15" customHeight="1">
      <c r="A41" s="12"/>
      <c r="B41" s="26"/>
      <c r="C41" s="30"/>
      <c r="D41" s="30"/>
      <c r="E41" s="27"/>
      <c r="F41" s="28"/>
    </row>
    <row r="42" spans="1:6" ht="15" customHeight="1">
      <c r="A42" s="6" t="s">
        <v>47</v>
      </c>
      <c r="B42" s="26"/>
      <c r="C42" s="30"/>
      <c r="D42" s="30"/>
      <c r="E42" s="27"/>
      <c r="F42" s="28"/>
    </row>
    <row r="43" spans="1:6" ht="15" customHeight="1">
      <c r="A43" s="40"/>
      <c r="B43" s="26"/>
      <c r="C43" s="30"/>
      <c r="D43" s="27"/>
      <c r="E43" s="27"/>
      <c r="F43" s="28">
        <f aca="true" t="shared" si="2" ref="F43:F48">+(E43-C43)</f>
        <v>0</v>
      </c>
    </row>
    <row r="44" spans="1:6" ht="15" customHeight="1">
      <c r="A44" s="68"/>
      <c r="B44" s="26"/>
      <c r="C44" s="27"/>
      <c r="D44" s="27"/>
      <c r="E44" s="27"/>
      <c r="F44" s="28">
        <f t="shared" si="2"/>
        <v>0</v>
      </c>
    </row>
    <row r="45" spans="1:6" ht="15" customHeight="1">
      <c r="A45" s="70"/>
      <c r="B45" s="26"/>
      <c r="C45" s="30"/>
      <c r="D45" s="30"/>
      <c r="E45" s="27"/>
      <c r="F45" s="28">
        <f t="shared" si="2"/>
        <v>0</v>
      </c>
    </row>
    <row r="46" spans="1:6" ht="15" customHeight="1">
      <c r="A46" s="89"/>
      <c r="B46" s="26"/>
      <c r="C46" s="30"/>
      <c r="D46" s="30"/>
      <c r="E46" s="27"/>
      <c r="F46" s="28">
        <f t="shared" si="2"/>
        <v>0</v>
      </c>
    </row>
    <row r="47" spans="1:7" ht="15" customHeight="1">
      <c r="A47" s="19"/>
      <c r="B47" s="30"/>
      <c r="C47" s="30"/>
      <c r="D47" s="30"/>
      <c r="E47" s="27"/>
      <c r="F47" s="28">
        <f t="shared" si="2"/>
        <v>0</v>
      </c>
      <c r="G47" s="15"/>
    </row>
    <row r="48" spans="1:7" ht="15" customHeight="1" thickBot="1">
      <c r="A48" s="12"/>
      <c r="B48" s="30"/>
      <c r="C48" s="30"/>
      <c r="D48" s="30"/>
      <c r="E48" s="31"/>
      <c r="F48" s="28">
        <f t="shared" si="2"/>
        <v>0</v>
      </c>
      <c r="G48" s="15"/>
    </row>
    <row r="49" spans="1:8" ht="15.75" customHeight="1" thickBot="1">
      <c r="A49" s="6" t="s">
        <v>11</v>
      </c>
      <c r="B49" s="32"/>
      <c r="C49" s="33">
        <f>SUM(C6:C48)</f>
        <v>3174.88</v>
      </c>
      <c r="D49" s="31"/>
      <c r="E49" s="33">
        <f>SUM(E6:E48)</f>
        <v>8775</v>
      </c>
      <c r="F49" s="33">
        <f>SUM(F6:F47)</f>
        <v>5600.12</v>
      </c>
      <c r="G49" s="3"/>
      <c r="H49" s="34"/>
    </row>
    <row r="50" spans="1:5" ht="20.25" customHeight="1">
      <c r="A50" s="6"/>
      <c r="B50" s="6"/>
      <c r="C50" s="24"/>
      <c r="D50" s="24"/>
      <c r="E50" s="24"/>
    </row>
    <row r="51" spans="1:5" ht="20.25" customHeight="1">
      <c r="A51" s="6"/>
      <c r="B51" s="6"/>
      <c r="C51" s="3"/>
      <c r="D51" s="3"/>
      <c r="E51" s="69"/>
    </row>
    <row r="52" spans="3:4" ht="20.25" customHeight="1">
      <c r="C52" s="8"/>
      <c r="D52" s="8"/>
    </row>
    <row r="53" spans="1:5" ht="20.25" customHeight="1">
      <c r="A53" s="6"/>
      <c r="E53" s="31"/>
    </row>
  </sheetData>
  <sheetProtection/>
  <mergeCells count="6">
    <mergeCell ref="A2:E2"/>
    <mergeCell ref="A1:E1"/>
    <mergeCell ref="A3:E3"/>
    <mergeCell ref="G22:I22"/>
    <mergeCell ref="G21:I21"/>
    <mergeCell ref="G20:I20"/>
  </mergeCells>
  <printOptions horizontalCentered="1"/>
  <pageMargins left="0.63" right="0.45" top="0.39" bottom="0.52" header="0.28" footer="0.24"/>
  <pageSetup fitToHeight="1" fitToWidth="1" horizontalDpi="600" verticalDpi="600" orientation="landscape" paperSize="9" scale="72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6">
      <selection activeCell="A28" sqref="A28"/>
    </sheetView>
  </sheetViews>
  <sheetFormatPr defaultColWidth="11.57421875" defaultRowHeight="12.75"/>
  <cols>
    <col min="1" max="1" width="33.00390625" style="0" customWidth="1"/>
  </cols>
  <sheetData>
    <row r="2" ht="12.75">
      <c r="E2" s="113"/>
    </row>
    <row r="3" spans="1:6" ht="12.75">
      <c r="A3" s="187" t="s">
        <v>0</v>
      </c>
      <c r="B3" s="187"/>
      <c r="C3" s="187"/>
      <c r="D3" s="187"/>
      <c r="E3" s="187"/>
      <c r="F3" s="158"/>
    </row>
    <row r="4" spans="1:6" ht="12.75">
      <c r="A4" s="187" t="s">
        <v>204</v>
      </c>
      <c r="B4" s="187"/>
      <c r="C4" s="187"/>
      <c r="D4" s="187"/>
      <c r="E4" s="187"/>
      <c r="F4" s="39"/>
    </row>
    <row r="5" spans="1:6" ht="12.75">
      <c r="A5" s="186"/>
      <c r="B5" s="187"/>
      <c r="C5" s="187"/>
      <c r="D5" s="187"/>
      <c r="E5" s="187"/>
      <c r="F5" s="187"/>
    </row>
    <row r="7" ht="12.75">
      <c r="A7" t="s">
        <v>97</v>
      </c>
    </row>
    <row r="9" ht="12.75">
      <c r="A9" s="137"/>
    </row>
    <row r="11" spans="1:5" ht="12.75">
      <c r="A11" s="39" t="s">
        <v>98</v>
      </c>
      <c r="C11" s="88"/>
      <c r="E11" s="80">
        <v>4854.82</v>
      </c>
    </row>
    <row r="13" spans="1:5" ht="12.75">
      <c r="A13" t="s">
        <v>212</v>
      </c>
      <c r="C13" s="91">
        <v>180</v>
      </c>
      <c r="E13" s="36"/>
    </row>
    <row r="14" spans="1:5" ht="12.75">
      <c r="A14" t="s">
        <v>165</v>
      </c>
      <c r="C14" s="152">
        <v>7.7</v>
      </c>
      <c r="E14" s="38"/>
    </row>
    <row r="15" ht="12.75">
      <c r="E15" s="37"/>
    </row>
    <row r="16" spans="1:5" ht="12.75">
      <c r="A16" s="67"/>
      <c r="B16" s="100"/>
      <c r="C16" s="47"/>
      <c r="D16" s="91"/>
      <c r="E16" s="37"/>
    </row>
    <row r="17" spans="1:5" ht="12.75">
      <c r="A17" s="67"/>
      <c r="B17" s="100"/>
      <c r="C17" s="47"/>
      <c r="D17" s="47"/>
      <c r="E17" s="47"/>
    </row>
    <row r="18" spans="1:5" ht="12.75">
      <c r="A18" s="67"/>
      <c r="B18" s="100"/>
      <c r="C18" s="47"/>
      <c r="D18" s="47"/>
      <c r="E18" s="47"/>
    </row>
    <row r="19" spans="1:5" ht="12.75">
      <c r="A19" s="67"/>
      <c r="B19" s="100"/>
      <c r="C19" s="101"/>
      <c r="D19" s="47"/>
      <c r="E19" s="47"/>
    </row>
    <row r="20" spans="1:5" ht="12.75">
      <c r="A20" s="67"/>
      <c r="B20" s="100"/>
      <c r="C20" s="67"/>
      <c r="D20" s="47"/>
      <c r="E20" s="47"/>
    </row>
    <row r="21" spans="1:5" ht="12.75">
      <c r="A21" s="67"/>
      <c r="D21" s="47"/>
      <c r="E21" s="47"/>
    </row>
    <row r="22" spans="1:5" ht="12.75">
      <c r="A22" s="67"/>
      <c r="D22" s="47"/>
      <c r="E22" s="47">
        <f>SUM(C13:C22)</f>
        <v>187.7</v>
      </c>
    </row>
    <row r="23" ht="12.75">
      <c r="E23" s="37"/>
    </row>
    <row r="24" ht="12.75">
      <c r="E24" s="37"/>
    </row>
    <row r="25" spans="1:5" ht="12.75">
      <c r="A25" s="39" t="s">
        <v>214</v>
      </c>
      <c r="B25" s="39"/>
      <c r="C25" s="88"/>
      <c r="D25" s="39"/>
      <c r="E25" s="115">
        <f>+(E11-E22)</f>
        <v>4667.12</v>
      </c>
    </row>
    <row r="26" ht="12.75">
      <c r="E26" t="s">
        <v>10</v>
      </c>
    </row>
    <row r="28" spans="1:5" ht="12.75">
      <c r="A28" s="39" t="s">
        <v>102</v>
      </c>
      <c r="E28" s="42"/>
    </row>
    <row r="29" ht="12.75">
      <c r="A29" t="s">
        <v>134</v>
      </c>
    </row>
    <row r="31" spans="1:5" ht="12.75">
      <c r="A31" t="s">
        <v>99</v>
      </c>
      <c r="E31" s="37"/>
    </row>
    <row r="33" spans="1:5" ht="12.75">
      <c r="A33" t="s">
        <v>203</v>
      </c>
      <c r="E33" s="37">
        <f>+('Expenditure 2023 to 2024'!C6)</f>
        <v>4028</v>
      </c>
    </row>
    <row r="34" ht="12.75">
      <c r="A34">
        <v>0</v>
      </c>
    </row>
    <row r="35" spans="1:5" ht="12.75">
      <c r="A35" t="s">
        <v>100</v>
      </c>
      <c r="E35" s="91">
        <f>+('Expenditure 2023 to 2024'!C51)</f>
        <v>3814</v>
      </c>
    </row>
    <row r="37" spans="1:5" ht="12.75">
      <c r="A37" t="s">
        <v>101</v>
      </c>
      <c r="E37" s="91">
        <f>+('Expenditure 2023 to 2024'!F51)</f>
        <v>3174.8799999999997</v>
      </c>
    </row>
    <row r="39" spans="1:5" ht="12.75">
      <c r="A39" s="39" t="s">
        <v>213</v>
      </c>
      <c r="E39" s="114">
        <f>+(E33+E35-E37)</f>
        <v>4667.120000000001</v>
      </c>
    </row>
  </sheetData>
  <sheetProtection/>
  <mergeCells count="3">
    <mergeCell ref="A5:F5"/>
    <mergeCell ref="A4:E4"/>
    <mergeCell ref="A3:E3"/>
  </mergeCells>
  <printOptions/>
  <pageMargins left="0.7500000000000001" right="0.7500000000000001" top="1" bottom="1" header="0.5" footer="0.5"/>
  <pageSetup fitToHeight="1" fitToWidth="1"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36.28125" style="0" customWidth="1"/>
    <col min="2" max="3" width="20.7109375" style="0" customWidth="1"/>
    <col min="4" max="4" width="8.7109375" style="0" customWidth="1"/>
    <col min="5" max="6" width="20.7109375" style="0" customWidth="1"/>
  </cols>
  <sheetData>
    <row r="1" spans="1:6" ht="27.75" customHeight="1">
      <c r="A1" s="188" t="s">
        <v>43</v>
      </c>
      <c r="B1" s="188"/>
      <c r="C1" s="188"/>
      <c r="D1" s="188"/>
      <c r="E1" s="188"/>
      <c r="F1" s="188"/>
    </row>
    <row r="2" spans="1:6" ht="27.75" customHeight="1">
      <c r="A2" s="189" t="s">
        <v>172</v>
      </c>
      <c r="B2" s="189"/>
      <c r="C2" s="189"/>
      <c r="D2" s="189"/>
      <c r="E2" s="189"/>
      <c r="F2" s="189"/>
    </row>
    <row r="3" spans="1:6" ht="27.75" customHeight="1">
      <c r="A3" s="5" t="s">
        <v>1</v>
      </c>
      <c r="B3" s="5"/>
      <c r="C3" s="5"/>
      <c r="D3" s="5"/>
      <c r="E3" s="5" t="s">
        <v>173</v>
      </c>
      <c r="F3" s="71"/>
    </row>
    <row r="4" spans="1:6" ht="15">
      <c r="A4" s="72" t="s">
        <v>165</v>
      </c>
      <c r="B4" s="73"/>
      <c r="C4" s="167">
        <v>100</v>
      </c>
      <c r="D4" s="167"/>
      <c r="E4" s="165" t="s">
        <v>175</v>
      </c>
      <c r="F4" s="71"/>
    </row>
    <row r="5" spans="1:6" ht="15">
      <c r="A5" s="72" t="s">
        <v>26</v>
      </c>
      <c r="B5" s="73"/>
      <c r="C5" s="167">
        <v>800</v>
      </c>
      <c r="D5" s="167"/>
      <c r="E5" s="164" t="s">
        <v>174</v>
      </c>
      <c r="F5" s="71"/>
    </row>
    <row r="6" spans="1:6" ht="15">
      <c r="A6" s="72" t="s">
        <v>2</v>
      </c>
      <c r="B6" s="73"/>
      <c r="C6" s="167">
        <v>100</v>
      </c>
      <c r="D6" s="167"/>
      <c r="E6" s="74"/>
      <c r="F6" s="71"/>
    </row>
    <row r="7" spans="1:6" ht="15">
      <c r="A7" s="72" t="s">
        <v>39</v>
      </c>
      <c r="B7" s="73"/>
      <c r="C7" s="167">
        <v>75</v>
      </c>
      <c r="D7" s="167"/>
      <c r="E7" s="163"/>
      <c r="F7" s="71"/>
    </row>
    <row r="8" spans="1:6" ht="15">
      <c r="A8" s="72" t="s">
        <v>129</v>
      </c>
      <c r="B8" s="73"/>
      <c r="C8" s="167">
        <v>200</v>
      </c>
      <c r="D8" s="167"/>
      <c r="E8" s="74"/>
      <c r="F8" s="71"/>
    </row>
    <row r="9" spans="1:6" ht="15">
      <c r="A9" s="72" t="s">
        <v>130</v>
      </c>
      <c r="B9" s="73"/>
      <c r="C9" s="167">
        <v>135</v>
      </c>
      <c r="D9" s="167"/>
      <c r="E9" s="165" t="s">
        <v>176</v>
      </c>
      <c r="F9" s="71"/>
    </row>
    <row r="10" spans="1:6" ht="15">
      <c r="A10" s="72" t="s">
        <v>3</v>
      </c>
      <c r="B10" s="73"/>
      <c r="C10" s="167">
        <v>340</v>
      </c>
      <c r="D10" s="167"/>
      <c r="E10" s="74"/>
      <c r="F10" s="71"/>
    </row>
    <row r="11" spans="1:6" ht="15">
      <c r="A11" s="72" t="s">
        <v>4</v>
      </c>
      <c r="B11" s="73"/>
      <c r="C11" s="167">
        <v>225</v>
      </c>
      <c r="D11" s="167"/>
      <c r="E11" s="171" t="s">
        <v>183</v>
      </c>
      <c r="F11" s="71"/>
    </row>
    <row r="12" spans="1:6" ht="15">
      <c r="A12" s="72" t="s">
        <v>42</v>
      </c>
      <c r="B12" s="73"/>
      <c r="C12" s="167">
        <v>120</v>
      </c>
      <c r="D12" s="167"/>
      <c r="E12" s="170" t="s">
        <v>177</v>
      </c>
      <c r="F12" s="71"/>
    </row>
    <row r="13" spans="1:6" ht="15">
      <c r="A13" s="72" t="s">
        <v>28</v>
      </c>
      <c r="B13" s="73"/>
      <c r="C13" s="167">
        <v>30</v>
      </c>
      <c r="D13" s="167"/>
      <c r="E13" s="74"/>
      <c r="F13" s="71"/>
    </row>
    <row r="14" spans="1:6" ht="15">
      <c r="A14" s="72" t="s">
        <v>40</v>
      </c>
      <c r="B14" s="73"/>
      <c r="C14" s="75">
        <v>5000</v>
      </c>
      <c r="D14" s="75"/>
      <c r="E14" s="74"/>
      <c r="F14" s="76"/>
    </row>
    <row r="15" spans="1:6" ht="15">
      <c r="A15" s="72" t="s">
        <v>128</v>
      </c>
      <c r="B15" s="73"/>
      <c r="C15" s="27">
        <v>500</v>
      </c>
      <c r="D15" s="27"/>
      <c r="E15" s="165" t="s">
        <v>180</v>
      </c>
      <c r="F15" s="71"/>
    </row>
    <row r="16" spans="1:6" ht="15">
      <c r="A16" s="77" t="s">
        <v>139</v>
      </c>
      <c r="B16" s="73"/>
      <c r="C16" s="27">
        <v>750</v>
      </c>
      <c r="D16" s="27"/>
      <c r="E16" s="165" t="s">
        <v>178</v>
      </c>
      <c r="F16" s="71"/>
    </row>
    <row r="17" spans="1:6" ht="15">
      <c r="A17" s="77" t="s">
        <v>140</v>
      </c>
      <c r="B17" s="73"/>
      <c r="C17" s="27">
        <v>400</v>
      </c>
      <c r="D17" s="27"/>
      <c r="E17" s="165" t="s">
        <v>179</v>
      </c>
      <c r="F17" s="75"/>
    </row>
    <row r="18" spans="1:6" ht="15.75" thickBot="1">
      <c r="A18" s="77" t="s">
        <v>32</v>
      </c>
      <c r="B18" s="27"/>
      <c r="C18" s="27"/>
      <c r="D18" s="27"/>
      <c r="E18" s="159"/>
      <c r="F18" s="28"/>
    </row>
    <row r="19" spans="1:6" ht="13.5" thickBot="1">
      <c r="A19" s="6" t="s">
        <v>37</v>
      </c>
      <c r="B19" s="32"/>
      <c r="C19" s="33">
        <f>SUM(C4:C17)</f>
        <v>8775</v>
      </c>
      <c r="D19" s="31"/>
      <c r="E19" s="28"/>
      <c r="F19" s="31"/>
    </row>
    <row r="20" spans="1:6" ht="15">
      <c r="A20" s="71"/>
      <c r="B20" s="71"/>
      <c r="C20" s="71"/>
      <c r="D20" s="71"/>
      <c r="E20" s="71"/>
      <c r="F20" s="71"/>
    </row>
    <row r="21" spans="1:6" ht="15">
      <c r="A21" s="96" t="s">
        <v>181</v>
      </c>
      <c r="B21" s="71"/>
      <c r="C21" s="140">
        <v>4000</v>
      </c>
      <c r="D21" s="140"/>
      <c r="E21" s="166" t="s">
        <v>182</v>
      </c>
      <c r="F21" s="71"/>
    </row>
    <row r="22" spans="1:6" ht="15">
      <c r="A22" s="96"/>
      <c r="B22" s="71"/>
      <c r="C22" s="140"/>
      <c r="D22" s="140"/>
      <c r="E22" s="139"/>
      <c r="F22" s="71"/>
    </row>
    <row r="23" spans="1:6" ht="15">
      <c r="A23" s="39" t="s">
        <v>38</v>
      </c>
      <c r="B23" s="71"/>
      <c r="C23" s="141">
        <v>7300</v>
      </c>
      <c r="D23" s="141"/>
      <c r="E23" s="173" t="s">
        <v>186</v>
      </c>
      <c r="F23" s="71"/>
    </row>
    <row r="24" spans="1:6" ht="15.75" thickBot="1">
      <c r="A24" s="39"/>
      <c r="B24" s="71"/>
      <c r="C24" s="38"/>
      <c r="D24" s="38"/>
      <c r="E24" s="173"/>
      <c r="F24" s="71"/>
    </row>
    <row r="25" spans="1:6" ht="15.75" thickBot="1">
      <c r="A25" s="39" t="s">
        <v>35</v>
      </c>
      <c r="B25" s="71"/>
      <c r="C25" s="138">
        <f>+(C21+C23)</f>
        <v>11300</v>
      </c>
      <c r="D25" s="168"/>
      <c r="E25" s="71"/>
      <c r="F25" s="71"/>
    </row>
    <row r="26" spans="1:6" ht="15">
      <c r="A26" s="39"/>
      <c r="B26" s="71"/>
      <c r="C26" s="168"/>
      <c r="D26" s="168"/>
      <c r="E26" s="71"/>
      <c r="F26" s="71"/>
    </row>
    <row r="27" spans="1:6" ht="15.75" thickBot="1">
      <c r="A27" s="39" t="s">
        <v>36</v>
      </c>
      <c r="B27" s="39"/>
      <c r="C27" s="142">
        <f>+(C19)</f>
        <v>8775</v>
      </c>
      <c r="D27" s="142"/>
      <c r="E27" s="71"/>
      <c r="F27" s="71"/>
    </row>
    <row r="28" spans="1:6" ht="15">
      <c r="A28" s="190" t="s">
        <v>184</v>
      </c>
      <c r="B28" s="39"/>
      <c r="C28" s="160"/>
      <c r="D28" s="169"/>
      <c r="E28" s="172"/>
      <c r="F28" s="71"/>
    </row>
    <row r="29" spans="1:5" ht="12.75" customHeight="1">
      <c r="A29" s="190"/>
      <c r="C29" s="161">
        <f>+(C25-C27)</f>
        <v>2525</v>
      </c>
      <c r="D29" s="169"/>
      <c r="E29" s="172" t="s">
        <v>185</v>
      </c>
    </row>
    <row r="30" spans="1:5" ht="13.5" customHeight="1" thickBot="1">
      <c r="A30" s="190"/>
      <c r="C30" s="162"/>
      <c r="D30" s="169"/>
      <c r="E30" s="172"/>
    </row>
  </sheetData>
  <sheetProtection/>
  <mergeCells count="3">
    <mergeCell ref="A1:F1"/>
    <mergeCell ref="A2:F2"/>
    <mergeCell ref="A28:A30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80">
      <selection activeCell="A86" sqref="A86"/>
    </sheetView>
  </sheetViews>
  <sheetFormatPr defaultColWidth="11.57421875" defaultRowHeight="12.75"/>
  <cols>
    <col min="1" max="1" width="70.7109375" style="0" customWidth="1"/>
    <col min="2" max="4" width="14.140625" style="0" customWidth="1"/>
    <col min="5" max="6" width="16.421875" style="0" customWidth="1"/>
  </cols>
  <sheetData>
    <row r="1" spans="1:6" ht="21">
      <c r="A1" s="191" t="s">
        <v>52</v>
      </c>
      <c r="B1" s="191"/>
      <c r="C1" s="191"/>
      <c r="D1" s="191"/>
      <c r="E1" s="191"/>
      <c r="F1" s="191"/>
    </row>
    <row r="2" spans="2:6" ht="15">
      <c r="B2" s="102" t="s">
        <v>53</v>
      </c>
      <c r="C2" s="102" t="s">
        <v>54</v>
      </c>
      <c r="E2" s="102" t="s">
        <v>55</v>
      </c>
      <c r="F2" s="102" t="s">
        <v>56</v>
      </c>
    </row>
    <row r="3" spans="2:5" ht="15">
      <c r="B3" s="103"/>
      <c r="C3" s="103"/>
      <c r="E3" s="103" t="s">
        <v>46</v>
      </c>
    </row>
    <row r="4" spans="1:6" ht="36" customHeight="1">
      <c r="A4" t="s">
        <v>57</v>
      </c>
      <c r="B4" s="104">
        <v>33997</v>
      </c>
      <c r="C4" s="105" t="s">
        <v>58</v>
      </c>
      <c r="E4" s="37">
        <v>100</v>
      </c>
      <c r="F4" s="37"/>
    </row>
    <row r="5" spans="1:6" ht="39">
      <c r="A5" t="s">
        <v>59</v>
      </c>
      <c r="B5" s="106">
        <v>34414</v>
      </c>
      <c r="C5" s="105" t="s">
        <v>60</v>
      </c>
      <c r="E5" s="37">
        <v>230</v>
      </c>
      <c r="F5" s="37"/>
    </row>
    <row r="6" spans="1:6" ht="36" customHeight="1">
      <c r="A6" t="s">
        <v>61</v>
      </c>
      <c r="B6" s="104">
        <v>35240</v>
      </c>
      <c r="C6" s="105" t="s">
        <v>58</v>
      </c>
      <c r="E6" s="37">
        <v>700</v>
      </c>
      <c r="F6" s="37"/>
    </row>
    <row r="7" spans="1:6" ht="24" customHeight="1">
      <c r="A7" t="s">
        <v>62</v>
      </c>
      <c r="B7" s="107">
        <v>33756</v>
      </c>
      <c r="C7" s="105" t="s">
        <v>63</v>
      </c>
      <c r="E7" s="37">
        <v>102</v>
      </c>
      <c r="F7" s="37"/>
    </row>
    <row r="8" spans="2:6" ht="24" customHeight="1">
      <c r="B8" s="104">
        <v>34197</v>
      </c>
      <c r="C8" s="105" t="s">
        <v>64</v>
      </c>
      <c r="E8" s="37">
        <v>200</v>
      </c>
      <c r="F8" s="37"/>
    </row>
    <row r="9" spans="2:6" ht="36" customHeight="1">
      <c r="B9" s="104">
        <v>35261</v>
      </c>
      <c r="C9" s="105" t="s">
        <v>65</v>
      </c>
      <c r="E9" s="37">
        <v>200</v>
      </c>
      <c r="F9" s="37"/>
    </row>
    <row r="10" spans="5:6" ht="12.75">
      <c r="E10" s="37"/>
      <c r="F10" s="37"/>
    </row>
    <row r="11" spans="1:6" ht="15">
      <c r="A11" s="108" t="s">
        <v>66</v>
      </c>
      <c r="B11" s="108"/>
      <c r="C11" s="108"/>
      <c r="D11" s="108"/>
      <c r="E11" s="109"/>
      <c r="F11" s="110">
        <f>SUM(E4:E10)</f>
        <v>1532</v>
      </c>
    </row>
    <row r="12" spans="5:6" ht="12.75">
      <c r="E12" s="37"/>
      <c r="F12" s="37"/>
    </row>
    <row r="13" spans="1:6" ht="12.75">
      <c r="A13" t="s">
        <v>67</v>
      </c>
      <c r="B13" s="104">
        <v>40344</v>
      </c>
      <c r="C13" s="111" t="s">
        <v>68</v>
      </c>
      <c r="E13" s="37">
        <v>400</v>
      </c>
      <c r="F13" s="37"/>
    </row>
    <row r="14" spans="1:6" ht="12.75">
      <c r="A14" t="s">
        <v>69</v>
      </c>
      <c r="B14" s="104">
        <v>40340</v>
      </c>
      <c r="C14" s="111" t="s">
        <v>68</v>
      </c>
      <c r="E14" s="37">
        <v>213</v>
      </c>
      <c r="F14" s="37"/>
    </row>
    <row r="15" spans="1:6" ht="12.75">
      <c r="A15" t="s">
        <v>70</v>
      </c>
      <c r="B15" s="104">
        <v>40283</v>
      </c>
      <c r="C15" s="111" t="s">
        <v>68</v>
      </c>
      <c r="E15" s="37">
        <v>239</v>
      </c>
      <c r="F15" s="37"/>
    </row>
    <row r="16" spans="1:6" ht="15">
      <c r="A16" s="108" t="s">
        <v>71</v>
      </c>
      <c r="E16" s="37"/>
      <c r="F16" s="37">
        <f>SUM(E13:E15)</f>
        <v>852</v>
      </c>
    </row>
    <row r="17" spans="5:6" ht="12.75">
      <c r="E17" s="37"/>
      <c r="F17" s="37"/>
    </row>
    <row r="18" spans="1:6" ht="15">
      <c r="A18" s="108" t="s">
        <v>72</v>
      </c>
      <c r="B18" s="108"/>
      <c r="C18" s="108"/>
      <c r="D18" s="108"/>
      <c r="E18" s="109"/>
      <c r="F18" s="110">
        <f>SUM(F11:F16)</f>
        <v>2384</v>
      </c>
    </row>
    <row r="19" spans="5:6" ht="12.75">
      <c r="E19" s="37"/>
      <c r="F19" s="37"/>
    </row>
    <row r="20" spans="1:6" ht="12.75">
      <c r="A20" t="s">
        <v>73</v>
      </c>
      <c r="B20" s="104">
        <v>40812</v>
      </c>
      <c r="C20" s="111" t="s">
        <v>74</v>
      </c>
      <c r="E20" s="37">
        <v>260</v>
      </c>
      <c r="F20" s="37"/>
    </row>
    <row r="21" spans="5:6" ht="12.75">
      <c r="E21" s="37"/>
      <c r="F21" s="37"/>
    </row>
    <row r="22" spans="1:6" ht="15">
      <c r="A22" s="108" t="s">
        <v>75</v>
      </c>
      <c r="E22" s="37"/>
      <c r="F22" s="37">
        <f>SUM(E20:E21)</f>
        <v>260</v>
      </c>
    </row>
    <row r="23" spans="5:6" ht="12.75">
      <c r="E23" s="37"/>
      <c r="F23" s="37"/>
    </row>
    <row r="24" spans="1:6" ht="15">
      <c r="A24" s="108" t="s">
        <v>76</v>
      </c>
      <c r="B24" s="108"/>
      <c r="C24" s="108"/>
      <c r="D24" s="108"/>
      <c r="E24" s="109"/>
      <c r="F24" s="110">
        <f>SUM(F18:F22)</f>
        <v>2644</v>
      </c>
    </row>
    <row r="25" spans="5:6" ht="12.75">
      <c r="E25" s="37"/>
      <c r="F25" s="37"/>
    </row>
    <row r="26" spans="5:6" ht="12.75">
      <c r="E26" s="37"/>
      <c r="F26" s="37"/>
    </row>
    <row r="27" spans="5:6" ht="12.75">
      <c r="E27" s="37"/>
      <c r="F27" s="37"/>
    </row>
    <row r="28" spans="1:6" ht="15">
      <c r="A28" s="108" t="s">
        <v>77</v>
      </c>
      <c r="E28" s="37"/>
      <c r="F28" s="37">
        <f>SUM(E26:E27)</f>
        <v>0</v>
      </c>
    </row>
    <row r="29" spans="5:6" ht="12.75">
      <c r="E29" s="37"/>
      <c r="F29" s="37"/>
    </row>
    <row r="30" spans="1:6" ht="15">
      <c r="A30" s="108" t="s">
        <v>78</v>
      </c>
      <c r="B30" s="108"/>
      <c r="C30" s="108"/>
      <c r="D30" s="108"/>
      <c r="E30" s="109"/>
      <c r="F30" s="110">
        <f>SUM(F24:F28)</f>
        <v>2644</v>
      </c>
    </row>
    <row r="31" spans="5:6" ht="12.75">
      <c r="E31" s="37"/>
      <c r="F31" s="37"/>
    </row>
    <row r="32" spans="5:6" ht="12.75">
      <c r="E32" s="37"/>
      <c r="F32" s="37"/>
    </row>
    <row r="33" spans="5:6" ht="12.75">
      <c r="E33" s="37"/>
      <c r="F33" s="37"/>
    </row>
    <row r="34" spans="5:6" ht="12.75">
      <c r="E34" s="37"/>
      <c r="F34" s="37"/>
    </row>
    <row r="35" spans="5:6" ht="12.75">
      <c r="E35" s="37"/>
      <c r="F35" s="37"/>
    </row>
    <row r="36" spans="1:6" ht="15">
      <c r="A36" s="108" t="s">
        <v>79</v>
      </c>
      <c r="E36" s="37"/>
      <c r="F36" s="110">
        <f>SUM(E31:E35)</f>
        <v>0</v>
      </c>
    </row>
    <row r="37" spans="5:6" ht="12.75">
      <c r="E37" s="37"/>
      <c r="F37" s="37"/>
    </row>
    <row r="38" spans="1:6" ht="15">
      <c r="A38" s="108" t="s">
        <v>80</v>
      </c>
      <c r="E38" s="37"/>
      <c r="F38" s="110">
        <f>+(F30+F36)</f>
        <v>2644</v>
      </c>
    </row>
    <row r="39" spans="5:6" ht="12.75">
      <c r="E39" s="37"/>
      <c r="F39" s="37"/>
    </row>
    <row r="40" spans="1:6" ht="12.75">
      <c r="A40" t="s">
        <v>81</v>
      </c>
      <c r="B40" s="104">
        <v>41779</v>
      </c>
      <c r="C40" t="s">
        <v>82</v>
      </c>
      <c r="E40" s="37">
        <v>170</v>
      </c>
      <c r="F40" s="37"/>
    </row>
    <row r="41" spans="1:5" ht="12.75">
      <c r="A41" t="s">
        <v>83</v>
      </c>
      <c r="B41" s="104">
        <v>41978</v>
      </c>
      <c r="C41" t="s">
        <v>68</v>
      </c>
      <c r="E41" s="91">
        <v>392</v>
      </c>
    </row>
    <row r="43" spans="1:6" ht="15">
      <c r="A43" s="108" t="s">
        <v>84</v>
      </c>
      <c r="F43" s="110">
        <f>+(E40+E41)</f>
        <v>562</v>
      </c>
    </row>
    <row r="45" spans="1:6" ht="15">
      <c r="A45" s="108" t="s">
        <v>85</v>
      </c>
      <c r="F45" s="110">
        <f>+(F38+F43)</f>
        <v>3206</v>
      </c>
    </row>
    <row r="47" spans="1:5" ht="12.75">
      <c r="A47" t="s">
        <v>86</v>
      </c>
      <c r="B47" s="104">
        <v>42201</v>
      </c>
      <c r="C47" t="s">
        <v>87</v>
      </c>
      <c r="E47" s="91">
        <v>83.73</v>
      </c>
    </row>
    <row r="48" spans="1:5" ht="12.75">
      <c r="A48" t="s">
        <v>88</v>
      </c>
      <c r="B48" s="104">
        <v>42519</v>
      </c>
      <c r="C48" t="s">
        <v>89</v>
      </c>
      <c r="E48" s="91">
        <v>1</v>
      </c>
    </row>
    <row r="50" spans="1:6" ht="15">
      <c r="A50" s="108" t="s">
        <v>90</v>
      </c>
      <c r="F50" s="112">
        <f>+(E47+E48)</f>
        <v>84.73</v>
      </c>
    </row>
    <row r="52" spans="1:6" ht="15">
      <c r="A52" s="108" t="s">
        <v>91</v>
      </c>
      <c r="F52" s="110">
        <f>+(F45+F50)</f>
        <v>3290.73</v>
      </c>
    </row>
    <row r="54" spans="1:5" ht="12.75">
      <c r="A54" t="s">
        <v>92</v>
      </c>
      <c r="B54" t="s">
        <v>93</v>
      </c>
      <c r="E54" s="91">
        <v>2043.2</v>
      </c>
    </row>
    <row r="55" spans="1:6" ht="15">
      <c r="A55" s="108" t="s">
        <v>137</v>
      </c>
      <c r="F55" s="153">
        <f>+(E53)</f>
        <v>0</v>
      </c>
    </row>
    <row r="57" spans="1:6" ht="15">
      <c r="A57" s="108" t="s">
        <v>135</v>
      </c>
      <c r="F57" s="154">
        <f>+(F51+E53)</f>
        <v>0</v>
      </c>
    </row>
    <row r="59" spans="1:6" ht="15">
      <c r="A59" s="108" t="s">
        <v>94</v>
      </c>
      <c r="F59" s="110">
        <f>+(F52+F57)</f>
        <v>3290.73</v>
      </c>
    </row>
    <row r="61" spans="1:6" ht="15">
      <c r="A61" s="108" t="s">
        <v>95</v>
      </c>
      <c r="F61" s="112">
        <v>0</v>
      </c>
    </row>
    <row r="63" spans="1:6" ht="15">
      <c r="A63" s="108" t="s">
        <v>96</v>
      </c>
      <c r="F63" s="110">
        <f>+(F59+F61)</f>
        <v>3290.73</v>
      </c>
    </row>
    <row r="65" spans="1:5" ht="12.75">
      <c r="A65" t="s">
        <v>126</v>
      </c>
      <c r="B65" t="s">
        <v>127</v>
      </c>
      <c r="E65">
        <v>512.09</v>
      </c>
    </row>
    <row r="67" spans="1:6" ht="15">
      <c r="A67" s="108" t="s">
        <v>131</v>
      </c>
      <c r="F67" s="127">
        <f>+(E65)</f>
        <v>512.09</v>
      </c>
    </row>
    <row r="69" spans="1:6" ht="15">
      <c r="A69" s="108" t="s">
        <v>132</v>
      </c>
      <c r="F69" s="38">
        <f>+(F63+F67)</f>
        <v>3802.82</v>
      </c>
    </row>
    <row r="71" ht="12.75">
      <c r="E71" s="91">
        <v>0</v>
      </c>
    </row>
    <row r="72" ht="12.75">
      <c r="E72" s="91"/>
    </row>
    <row r="73" spans="1:6" ht="15">
      <c r="A73" s="108" t="s">
        <v>137</v>
      </c>
      <c r="F73" s="153">
        <f>+(E71)</f>
        <v>0</v>
      </c>
    </row>
    <row r="75" spans="1:6" ht="15">
      <c r="A75" s="108" t="s">
        <v>135</v>
      </c>
      <c r="F75" s="154">
        <f>+(F69+E71)</f>
        <v>3802.82</v>
      </c>
    </row>
    <row r="77" spans="1:5" ht="12.75">
      <c r="A77" t="s">
        <v>142</v>
      </c>
      <c r="E77">
        <v>112.79</v>
      </c>
    </row>
    <row r="78" spans="1:6" ht="15">
      <c r="A78" s="108" t="s">
        <v>141</v>
      </c>
      <c r="F78" s="153">
        <f>+(E77)</f>
        <v>112.79</v>
      </c>
    </row>
    <row r="80" spans="1:6" ht="12.75">
      <c r="A80" s="39" t="s">
        <v>143</v>
      </c>
      <c r="F80" s="154">
        <f>+(F75+F78)</f>
        <v>3915.61</v>
      </c>
    </row>
    <row r="82" spans="1:5" ht="12.75">
      <c r="A82" t="s">
        <v>161</v>
      </c>
      <c r="B82" t="s">
        <v>162</v>
      </c>
      <c r="E82">
        <v>2071.68</v>
      </c>
    </row>
    <row r="83" spans="2:7" ht="15">
      <c r="B83" s="108"/>
      <c r="G83" s="154"/>
    </row>
    <row r="86" spans="1:6" ht="12.75">
      <c r="A86" s="39" t="s">
        <v>163</v>
      </c>
      <c r="F86" s="39">
        <f>SUM(E82:E85)</f>
        <v>2071.68</v>
      </c>
    </row>
    <row r="88" spans="1:6" ht="12.75">
      <c r="A88" s="39" t="s">
        <v>164</v>
      </c>
      <c r="F88" s="154">
        <f>+(F86+F80)</f>
        <v>5987.29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A1" sqref="A1:I1"/>
    </sheetView>
  </sheetViews>
  <sheetFormatPr defaultColWidth="11.57421875" defaultRowHeight="12.75"/>
  <cols>
    <col min="1" max="1" width="37.7109375" style="0" customWidth="1"/>
  </cols>
  <sheetData>
    <row r="1" spans="1:9" ht="17.25">
      <c r="A1" s="195" t="s">
        <v>103</v>
      </c>
      <c r="B1" s="195"/>
      <c r="C1" s="195"/>
      <c r="D1" s="195"/>
      <c r="E1" s="195"/>
      <c r="F1" s="195"/>
      <c r="G1" s="195"/>
      <c r="H1" s="195"/>
      <c r="I1" s="195"/>
    </row>
    <row r="3" ht="15">
      <c r="A3" s="136" t="s">
        <v>104</v>
      </c>
    </row>
    <row r="6" spans="1:9" ht="12.75">
      <c r="A6" s="121" t="s">
        <v>105</v>
      </c>
      <c r="B6" s="116" t="s">
        <v>136</v>
      </c>
      <c r="C6" s="116" t="s">
        <v>146</v>
      </c>
      <c r="D6" s="116" t="s">
        <v>106</v>
      </c>
      <c r="E6" s="116" t="s">
        <v>107</v>
      </c>
      <c r="F6" s="192" t="s">
        <v>109</v>
      </c>
      <c r="G6" s="193"/>
      <c r="H6" s="193"/>
      <c r="I6" s="194"/>
    </row>
    <row r="7" spans="1:9" ht="12.75">
      <c r="A7" s="122"/>
      <c r="B7" s="117" t="s">
        <v>46</v>
      </c>
      <c r="C7" s="117" t="s">
        <v>46</v>
      </c>
      <c r="D7" s="117" t="s">
        <v>46</v>
      </c>
      <c r="E7" s="133" t="s">
        <v>108</v>
      </c>
      <c r="F7" s="118"/>
      <c r="G7" s="119"/>
      <c r="H7" s="119"/>
      <c r="I7" s="120"/>
    </row>
    <row r="8" spans="1:9" ht="12.75">
      <c r="A8" s="127" t="s">
        <v>110</v>
      </c>
      <c r="F8" s="125"/>
      <c r="G8" s="128"/>
      <c r="H8" s="128"/>
      <c r="I8" s="129"/>
    </row>
    <row r="9" spans="1:9" ht="12.75">
      <c r="A9" s="121" t="s">
        <v>111</v>
      </c>
      <c r="B9" s="125">
        <v>6029</v>
      </c>
      <c r="C9" s="125">
        <v>6450</v>
      </c>
      <c r="D9" s="125">
        <f>+(C9-B9)</f>
        <v>421</v>
      </c>
      <c r="E9" s="134">
        <f>+(D9/B9)</f>
        <v>0.06982915906452147</v>
      </c>
      <c r="F9" s="126" t="s">
        <v>147</v>
      </c>
      <c r="G9" s="130"/>
      <c r="H9" s="130"/>
      <c r="I9" s="131"/>
    </row>
    <row r="10" spans="1:9" ht="12.75">
      <c r="A10" s="123"/>
      <c r="B10" s="126"/>
      <c r="C10" s="126"/>
      <c r="D10" s="126"/>
      <c r="E10" s="126"/>
      <c r="F10" s="126"/>
      <c r="G10" s="130"/>
      <c r="H10" s="130"/>
      <c r="I10" s="131"/>
    </row>
    <row r="11" spans="1:9" ht="12.75">
      <c r="A11" s="123"/>
      <c r="B11" s="126"/>
      <c r="C11" s="126"/>
      <c r="D11" s="126"/>
      <c r="E11" s="126"/>
      <c r="F11" s="126"/>
      <c r="G11" s="130"/>
      <c r="H11" s="130"/>
      <c r="I11" s="131"/>
    </row>
    <row r="12" spans="1:9" ht="12.75">
      <c r="A12" s="123"/>
      <c r="B12" s="126"/>
      <c r="C12" s="126"/>
      <c r="D12" s="126"/>
      <c r="E12" s="126"/>
      <c r="F12" s="126"/>
      <c r="G12" s="130"/>
      <c r="H12" s="130"/>
      <c r="I12" s="131"/>
    </row>
    <row r="13" spans="1:9" ht="12.75">
      <c r="A13" s="122"/>
      <c r="B13" s="118"/>
      <c r="C13" s="118"/>
      <c r="D13" s="118"/>
      <c r="E13" s="122"/>
      <c r="F13" s="118"/>
      <c r="G13" s="119"/>
      <c r="H13" s="119"/>
      <c r="I13" s="120"/>
    </row>
    <row r="14" spans="1:9" ht="12.75">
      <c r="A14" s="132" t="s">
        <v>145</v>
      </c>
      <c r="B14" s="130"/>
      <c r="C14" s="130"/>
      <c r="D14" s="126"/>
      <c r="E14" s="130"/>
      <c r="F14" s="130"/>
      <c r="G14" s="130"/>
      <c r="H14" s="130"/>
      <c r="I14" s="131"/>
    </row>
    <row r="15" spans="1:9" ht="12.75">
      <c r="A15" s="121" t="s">
        <v>112</v>
      </c>
      <c r="B15" s="126">
        <v>699</v>
      </c>
      <c r="C15" s="126">
        <v>1460</v>
      </c>
      <c r="D15" s="126">
        <f>+(C15-B15)</f>
        <v>761</v>
      </c>
      <c r="E15" s="135">
        <f>+(D15/B15)</f>
        <v>1.0886981402002862</v>
      </c>
      <c r="F15" s="126" t="s">
        <v>148</v>
      </c>
      <c r="G15" s="130"/>
      <c r="H15" s="130"/>
      <c r="I15" s="131"/>
    </row>
    <row r="16" spans="1:9" ht="12.75">
      <c r="A16" s="123"/>
      <c r="B16" s="126"/>
      <c r="C16" s="126"/>
      <c r="D16" s="126"/>
      <c r="E16" s="126"/>
      <c r="F16" s="126" t="s">
        <v>154</v>
      </c>
      <c r="G16" s="130"/>
      <c r="H16" s="130"/>
      <c r="I16" s="131"/>
    </row>
    <row r="17" spans="1:9" ht="12.75">
      <c r="A17" s="123"/>
      <c r="B17" s="126"/>
      <c r="C17" s="126"/>
      <c r="D17" s="126"/>
      <c r="E17" s="126"/>
      <c r="F17" s="126" t="s">
        <v>149</v>
      </c>
      <c r="G17" s="130"/>
      <c r="H17" s="130"/>
      <c r="I17" s="131"/>
    </row>
    <row r="18" spans="1:9" ht="12.75">
      <c r="A18" s="123"/>
      <c r="B18" s="126"/>
      <c r="C18" s="126"/>
      <c r="D18" s="126"/>
      <c r="E18" s="126"/>
      <c r="F18" s="126"/>
      <c r="G18" s="130"/>
      <c r="H18" s="130"/>
      <c r="I18" s="131"/>
    </row>
    <row r="19" spans="1:9" ht="12.75">
      <c r="A19" s="122"/>
      <c r="B19" s="118"/>
      <c r="C19" s="118"/>
      <c r="D19" s="118"/>
      <c r="E19" s="122"/>
      <c r="F19" s="118"/>
      <c r="G19" s="119"/>
      <c r="H19" s="119"/>
      <c r="I19" s="120"/>
    </row>
    <row r="20" spans="1:9" ht="12.75">
      <c r="A20" s="127" t="s">
        <v>113</v>
      </c>
      <c r="B20" s="126"/>
      <c r="C20" s="126"/>
      <c r="D20" s="126"/>
      <c r="E20" s="130"/>
      <c r="F20" s="130"/>
      <c r="G20" s="130"/>
      <c r="H20" s="130"/>
      <c r="I20" s="131"/>
    </row>
    <row r="21" spans="1:9" ht="12.75">
      <c r="A21" s="123" t="s">
        <v>114</v>
      </c>
      <c r="B21" s="126">
        <v>0</v>
      </c>
      <c r="C21" s="126">
        <v>0</v>
      </c>
      <c r="D21" s="126">
        <f>+(C21-B21)</f>
        <v>0</v>
      </c>
      <c r="E21" s="135"/>
      <c r="F21" s="126"/>
      <c r="G21" s="130"/>
      <c r="H21" s="130"/>
      <c r="I21" s="131"/>
    </row>
    <row r="22" spans="1:9" ht="12.75">
      <c r="A22" s="123"/>
      <c r="B22" s="126"/>
      <c r="C22" s="126"/>
      <c r="D22" s="126"/>
      <c r="E22" s="126"/>
      <c r="F22" s="126"/>
      <c r="G22" s="130"/>
      <c r="H22" s="130"/>
      <c r="I22" s="131"/>
    </row>
    <row r="23" spans="1:9" ht="12.75">
      <c r="A23" s="123"/>
      <c r="B23" s="126"/>
      <c r="C23" s="126"/>
      <c r="D23" s="126"/>
      <c r="E23" s="126"/>
      <c r="F23" s="126"/>
      <c r="G23" s="130"/>
      <c r="H23" s="130"/>
      <c r="I23" s="131"/>
    </row>
    <row r="24" spans="1:9" ht="12.75">
      <c r="A24" s="123"/>
      <c r="B24" s="126"/>
      <c r="C24" s="126"/>
      <c r="D24" s="126"/>
      <c r="E24" s="126"/>
      <c r="F24" s="126"/>
      <c r="G24" s="130"/>
      <c r="H24" s="130"/>
      <c r="I24" s="131"/>
    </row>
    <row r="25" spans="1:9" ht="12.75">
      <c r="A25" s="122"/>
      <c r="B25" s="118"/>
      <c r="C25" s="118"/>
      <c r="D25" s="118"/>
      <c r="E25" s="118"/>
      <c r="F25" s="118"/>
      <c r="G25" s="119"/>
      <c r="H25" s="119"/>
      <c r="I25" s="120"/>
    </row>
    <row r="26" spans="1:9" ht="12.75">
      <c r="A26" s="127" t="s">
        <v>115</v>
      </c>
      <c r="B26" s="126"/>
      <c r="C26" s="126"/>
      <c r="D26" s="126"/>
      <c r="E26" s="126"/>
      <c r="F26" s="126"/>
      <c r="G26" s="130"/>
      <c r="H26" s="130"/>
      <c r="I26" s="131"/>
    </row>
    <row r="27" spans="1:9" ht="12.75">
      <c r="A27" s="121" t="s">
        <v>116</v>
      </c>
      <c r="B27" s="126">
        <v>0</v>
      </c>
      <c r="C27" s="126">
        <v>0</v>
      </c>
      <c r="D27" s="126">
        <f>+(C27-B27)</f>
        <v>0</v>
      </c>
      <c r="E27" s="126"/>
      <c r="F27" s="126"/>
      <c r="G27" s="130"/>
      <c r="H27" s="130"/>
      <c r="I27" s="131"/>
    </row>
    <row r="28" spans="1:9" ht="12.75">
      <c r="A28" s="123"/>
      <c r="B28" s="126"/>
      <c r="C28" s="126"/>
      <c r="D28" s="126"/>
      <c r="E28" s="126"/>
      <c r="F28" s="126"/>
      <c r="G28" s="130"/>
      <c r="H28" s="130"/>
      <c r="I28" s="131"/>
    </row>
    <row r="29" spans="1:9" ht="12.75">
      <c r="A29" s="123"/>
      <c r="B29" s="126"/>
      <c r="C29" s="126"/>
      <c r="D29" s="126"/>
      <c r="E29" s="126"/>
      <c r="F29" s="126"/>
      <c r="G29" s="130"/>
      <c r="H29" s="130"/>
      <c r="I29" s="131"/>
    </row>
    <row r="30" spans="1:9" ht="12.75">
      <c r="A30" s="123"/>
      <c r="B30" s="126"/>
      <c r="C30" s="126"/>
      <c r="D30" s="126"/>
      <c r="E30" s="126"/>
      <c r="F30" s="126"/>
      <c r="G30" s="130"/>
      <c r="H30" s="130"/>
      <c r="I30" s="131"/>
    </row>
    <row r="31" spans="1:9" ht="12.75">
      <c r="A31" s="122"/>
      <c r="B31" s="118"/>
      <c r="C31" s="118"/>
      <c r="D31" s="118"/>
      <c r="E31" s="122"/>
      <c r="F31" s="118"/>
      <c r="G31" s="119"/>
      <c r="H31" s="119"/>
      <c r="I31" s="120"/>
    </row>
    <row r="32" spans="1:9" ht="12.75">
      <c r="A32" s="127" t="s">
        <v>117</v>
      </c>
      <c r="B32" s="126"/>
      <c r="C32" s="126"/>
      <c r="D32" s="126"/>
      <c r="E32" s="121"/>
      <c r="F32" s="130"/>
      <c r="G32" s="130"/>
      <c r="H32" s="130"/>
      <c r="I32" s="131"/>
    </row>
    <row r="33" spans="1:9" ht="12.75">
      <c r="A33" s="121" t="s">
        <v>118</v>
      </c>
      <c r="B33" s="126">
        <v>8882</v>
      </c>
      <c r="C33" s="126">
        <v>8124</v>
      </c>
      <c r="D33" s="126">
        <f>+(C33-B33)</f>
        <v>-758</v>
      </c>
      <c r="E33" s="135">
        <f>+(D33/B33)</f>
        <v>-0.08534113938302185</v>
      </c>
      <c r="F33" s="126" t="s">
        <v>150</v>
      </c>
      <c r="G33" s="130"/>
      <c r="H33" s="130"/>
      <c r="I33" s="131"/>
    </row>
    <row r="34" spans="1:9" ht="12.75">
      <c r="A34" s="123"/>
      <c r="B34" s="126"/>
      <c r="C34" s="126"/>
      <c r="D34" s="126"/>
      <c r="E34" s="126"/>
      <c r="F34" s="126" t="s">
        <v>151</v>
      </c>
      <c r="G34" s="130"/>
      <c r="H34" s="130"/>
      <c r="I34" s="131"/>
    </row>
    <row r="35" spans="1:9" ht="12.75">
      <c r="A35" s="123"/>
      <c r="B35" s="126"/>
      <c r="C35" s="126"/>
      <c r="D35" s="126"/>
      <c r="E35" s="126"/>
      <c r="F35" s="126" t="s">
        <v>152</v>
      </c>
      <c r="G35" s="130"/>
      <c r="H35" s="130"/>
      <c r="I35" s="131"/>
    </row>
    <row r="36" spans="1:9" ht="12.75">
      <c r="A36" s="123"/>
      <c r="B36" s="126"/>
      <c r="C36" s="126"/>
      <c r="D36" s="126"/>
      <c r="E36" s="126"/>
      <c r="F36" s="126" t="s">
        <v>153</v>
      </c>
      <c r="G36" s="130"/>
      <c r="H36" s="130"/>
      <c r="I36" s="131"/>
    </row>
    <row r="37" spans="1:9" ht="12.75">
      <c r="A37" s="123"/>
      <c r="B37" s="126"/>
      <c r="C37" s="126"/>
      <c r="D37" s="126"/>
      <c r="E37" s="126"/>
      <c r="F37" s="126" t="s">
        <v>155</v>
      </c>
      <c r="G37" s="130"/>
      <c r="H37" s="130"/>
      <c r="I37" s="131"/>
    </row>
    <row r="38" spans="1:8" ht="12.75">
      <c r="A38" s="123"/>
      <c r="B38" s="126"/>
      <c r="C38" s="126"/>
      <c r="D38" s="126"/>
      <c r="E38" s="126"/>
      <c r="F38" s="126" t="s">
        <v>156</v>
      </c>
      <c r="G38" s="130"/>
      <c r="H38" s="131"/>
    </row>
    <row r="39" spans="1:9" ht="12.75">
      <c r="A39" s="123"/>
      <c r="B39" s="126"/>
      <c r="C39" s="126"/>
      <c r="D39" s="126"/>
      <c r="E39" s="126"/>
      <c r="F39" s="126" t="s">
        <v>157</v>
      </c>
      <c r="G39" s="130"/>
      <c r="H39" s="130"/>
      <c r="I39" s="131"/>
    </row>
    <row r="40" spans="1:9" ht="12.75">
      <c r="A40" s="122"/>
      <c r="B40" s="118"/>
      <c r="C40" s="118"/>
      <c r="D40" s="118"/>
      <c r="E40" s="118"/>
      <c r="F40" s="157">
        <v>215</v>
      </c>
      <c r="G40" s="119"/>
      <c r="H40" s="119"/>
      <c r="I40" s="120"/>
    </row>
    <row r="41" spans="1:9" ht="12.75">
      <c r="A41" s="127" t="s">
        <v>119</v>
      </c>
      <c r="B41" s="126"/>
      <c r="C41" s="126"/>
      <c r="D41" s="126"/>
      <c r="E41" s="126"/>
      <c r="F41" s="126"/>
      <c r="G41" s="130"/>
      <c r="H41" s="130"/>
      <c r="I41" s="131"/>
    </row>
    <row r="42" spans="1:9" ht="12.75">
      <c r="A42" s="121" t="s">
        <v>120</v>
      </c>
      <c r="B42" s="126">
        <v>7110</v>
      </c>
      <c r="C42" s="126">
        <v>7222</v>
      </c>
      <c r="D42" s="126">
        <f>+(C42-B42)</f>
        <v>112</v>
      </c>
      <c r="E42" s="126"/>
      <c r="F42" s="126"/>
      <c r="G42" s="130"/>
      <c r="H42" s="130"/>
      <c r="I42" s="131"/>
    </row>
    <row r="43" spans="1:9" ht="12.75">
      <c r="A43" s="123" t="s">
        <v>121</v>
      </c>
      <c r="B43" s="126"/>
      <c r="C43" s="126"/>
      <c r="D43" s="126"/>
      <c r="E43" s="126"/>
      <c r="F43" s="126"/>
      <c r="G43" s="130"/>
      <c r="H43" s="130"/>
      <c r="I43" s="131"/>
    </row>
    <row r="44" spans="1:9" ht="12.75">
      <c r="A44" s="123"/>
      <c r="B44" s="126"/>
      <c r="C44" s="126"/>
      <c r="D44" s="126"/>
      <c r="E44" s="126"/>
      <c r="F44" s="126"/>
      <c r="G44" s="130"/>
      <c r="H44" s="130"/>
      <c r="I44" s="131"/>
    </row>
    <row r="45" spans="1:9" ht="12.75">
      <c r="A45" s="123"/>
      <c r="B45" s="126"/>
      <c r="C45" s="126"/>
      <c r="D45" s="126"/>
      <c r="E45" s="126"/>
      <c r="F45" s="126"/>
      <c r="G45" s="130"/>
      <c r="H45" s="130"/>
      <c r="I45" s="131"/>
    </row>
    <row r="46" spans="1:9" ht="12.75">
      <c r="A46" s="122"/>
      <c r="B46" s="118"/>
      <c r="C46" s="118"/>
      <c r="D46" s="118"/>
      <c r="E46" s="118"/>
      <c r="F46" s="118"/>
      <c r="G46" s="119"/>
      <c r="H46" s="119"/>
      <c r="I46" s="120"/>
    </row>
    <row r="47" spans="1:9" ht="12.75">
      <c r="A47" s="127" t="s">
        <v>122</v>
      </c>
      <c r="B47" s="126"/>
      <c r="C47" s="126"/>
      <c r="D47" s="126"/>
      <c r="E47" s="126"/>
      <c r="F47" s="126"/>
      <c r="G47" s="130"/>
      <c r="H47" s="130"/>
      <c r="I47" s="131"/>
    </row>
    <row r="48" spans="1:9" ht="12.75">
      <c r="A48" s="121" t="s">
        <v>123</v>
      </c>
      <c r="B48" s="126">
        <v>0</v>
      </c>
      <c r="C48" s="126">
        <v>0</v>
      </c>
      <c r="D48" s="126">
        <f>+(C48-B48)</f>
        <v>0</v>
      </c>
      <c r="E48" s="126"/>
      <c r="F48" s="126"/>
      <c r="G48" s="130"/>
      <c r="H48" s="130"/>
      <c r="I48" s="131"/>
    </row>
    <row r="49" spans="1:9" ht="12.75">
      <c r="A49" s="123"/>
      <c r="B49" s="126"/>
      <c r="C49" s="126"/>
      <c r="D49" s="126"/>
      <c r="E49" s="126"/>
      <c r="F49" s="126"/>
      <c r="G49" s="130"/>
      <c r="H49" s="130"/>
      <c r="I49" s="131"/>
    </row>
    <row r="50" spans="1:9" ht="12.75">
      <c r="A50" s="123"/>
      <c r="B50" s="126"/>
      <c r="C50" s="126"/>
      <c r="D50" s="126"/>
      <c r="E50" s="126"/>
      <c r="F50" s="126"/>
      <c r="G50" s="130"/>
      <c r="H50" s="130"/>
      <c r="I50" s="131"/>
    </row>
    <row r="51" spans="1:9" ht="12.75">
      <c r="A51" s="123"/>
      <c r="B51" s="126"/>
      <c r="C51" s="126"/>
      <c r="D51" s="126"/>
      <c r="E51" s="126"/>
      <c r="F51" s="126"/>
      <c r="G51" s="130"/>
      <c r="H51" s="130"/>
      <c r="I51" s="131"/>
    </row>
    <row r="52" spans="1:9" ht="12.75">
      <c r="A52" s="122"/>
      <c r="B52" s="118"/>
      <c r="C52" s="118"/>
      <c r="D52" s="118"/>
      <c r="E52" s="122"/>
      <c r="F52" s="118"/>
      <c r="G52" s="119"/>
      <c r="H52" s="119"/>
      <c r="I52" s="120"/>
    </row>
    <row r="53" spans="1:9" ht="12.75">
      <c r="A53" s="124" t="s">
        <v>124</v>
      </c>
      <c r="B53" s="128"/>
      <c r="C53" s="128"/>
      <c r="D53" s="128"/>
      <c r="E53" s="128"/>
      <c r="F53" s="128"/>
      <c r="G53" s="128"/>
      <c r="H53" s="128"/>
      <c r="I53" s="129"/>
    </row>
    <row r="54" spans="1:9" ht="12.75">
      <c r="A54" s="123"/>
      <c r="B54" s="130"/>
      <c r="C54" s="130"/>
      <c r="D54" s="130"/>
      <c r="E54" s="130"/>
      <c r="F54" s="130"/>
      <c r="G54" s="130"/>
      <c r="H54" s="130"/>
      <c r="I54" s="131"/>
    </row>
    <row r="55" spans="1:9" ht="12.75">
      <c r="A55" s="123"/>
      <c r="B55" s="130"/>
      <c r="C55" s="130"/>
      <c r="D55" s="130"/>
      <c r="E55" s="130"/>
      <c r="F55" s="130"/>
      <c r="G55" s="130"/>
      <c r="H55" s="130"/>
      <c r="I55" s="131"/>
    </row>
    <row r="56" spans="1:9" ht="12.75">
      <c r="A56" s="123"/>
      <c r="B56" s="130"/>
      <c r="C56" s="130"/>
      <c r="D56" s="130"/>
      <c r="E56" s="130"/>
      <c r="F56" s="130"/>
      <c r="G56" s="130"/>
      <c r="H56" s="130"/>
      <c r="I56" s="131"/>
    </row>
    <row r="57" spans="1:9" ht="12.75">
      <c r="A57" s="122"/>
      <c r="B57" s="119"/>
      <c r="C57" s="119"/>
      <c r="D57" s="119"/>
      <c r="E57" s="119"/>
      <c r="F57" s="119"/>
      <c r="G57" s="119"/>
      <c r="H57" s="119"/>
      <c r="I57" s="120"/>
    </row>
  </sheetData>
  <sheetProtection/>
  <mergeCells count="2">
    <mergeCell ref="F6:I6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User</cp:lastModifiedBy>
  <cp:lastPrinted>2023-09-10T15:44:20Z</cp:lastPrinted>
  <dcterms:created xsi:type="dcterms:W3CDTF">2008-11-18T18:33:03Z</dcterms:created>
  <dcterms:modified xsi:type="dcterms:W3CDTF">2023-09-10T15:51:45Z</dcterms:modified>
  <cp:category/>
  <cp:version/>
  <cp:contentType/>
  <cp:contentStatus/>
</cp:coreProperties>
</file>